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464226843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75e7e4af335c4ea5"/>
    <x:sheet xmlns:r="http://schemas.openxmlformats.org/officeDocument/2006/relationships" name="OBSERVATIONS" sheetId="2" r:id="R57f92ab1145b401e"/>
    <x:sheet xmlns:r="http://schemas.openxmlformats.org/officeDocument/2006/relationships" name="COMPARE" sheetId="3" r:id="R3059c3fcd93b41ab"/>
    <x:sheet xmlns:r="http://schemas.openxmlformats.org/officeDocument/2006/relationships" name="DECISION BRIEF" sheetId="4" r:id="R31cc6c5773cf444c"/>
    <x:sheet xmlns:r="http://schemas.openxmlformats.org/officeDocument/2006/relationships" name="LISTS" sheetId="5" r:id="Rcd0d74a280e84603"/>
    <x:sheet xmlns:r="http://schemas.openxmlformats.org/officeDocument/2006/relationships" name="ACTION MAP" sheetId="6" r:id="Ra24b9f221a8945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1">
    <x:font>
      <x:sz val="11"/>
      <x:name val="Carlito"/>
    </x:font>
    <x:font>
      <x:b/>
      <x:sz val="16"/>
      <x:color rgb="FFFFFFFF"/>
      <x:name val="Carlito"/>
    </x:font>
    <x:font>
      <x:sz val="11"/>
      <x:color rgb="FF13263A"/>
      <x:name val="Carlito"/>
    </x:font>
    <x:font>
      <x:b/>
      <x:sz val="11"/>
      <x:color rgb="FFFFFFFF"/>
      <x:name val="Carlito"/>
    </x:font>
    <x:font>
      <x:b/>
      <x:sz val="11"/>
      <x:color rgb="FF13263A"/>
      <x:name val="Carlito"/>
    </x:font>
    <x:font>
      <x:i/>
      <x:sz val="11"/>
      <x:color rgb="FF556A7D"/>
      <x:name val="Carlito"/>
    </x:font>
    <x:font>
      <x:b/>
      <x:sz val="11"/>
      <x:color rgb="FF123B63"/>
      <x:name val="Carlito"/>
    </x:font>
    <x:font>
      <x:b/>
      <x:sz val="10"/>
      <x:color rgb="FFFFFFFF"/>
      <x:name val="Carlito"/>
    </x:font>
    <x:font>
      <x:i/>
      <x:sz val="11"/>
      <x:color rgb="FF13263A"/>
      <x:name val="Carlito"/>
    </x:font>
    <x:font>
      <x:sz val="10"/>
      <x:color rgb="FFEAF3FF"/>
      <x:name val="Carlito"/>
    </x:font>
    <x:font>
      <x:sz val="10"/>
      <x:color rgb="FFDDEBFA"/>
      <x:name val="Carlito"/>
    </x:font>
    <x:font>
      <x:b/>
      <x:sz val="12"/>
      <x:color rgb="FFFFFFFF"/>
      <x:name val="Carlito"/>
    </x:font>
    <x:font>
      <x:b/>
      <x:sz val="11"/>
      <x:color rgb="FF16324A"/>
      <x:name val="Carlito"/>
    </x:font>
    <x:font>
      <x:sz val="11"/>
      <x:color rgb="FF102A43"/>
      <x:name val="Carlito"/>
    </x:font>
    <x:font>
      <x:i/>
      <x:sz val="11"/>
      <x:color rgb="FF5D7185"/>
      <x:name val="Carlito"/>
    </x:font>
    <x:font>
      <x:b/>
      <x:sz val="11"/>
      <x:color rgb="FF234D6B"/>
      <x:name val="Carlito"/>
    </x:font>
    <x:font>
      <x:b/>
      <x:sz val="11"/>
      <x:color rgb="FF123D5D"/>
      <x:name val="Carlito"/>
    </x:font>
    <x:font>
      <x:sz val="11"/>
      <x:color rgb="FF16324A"/>
      <x:name val="Carlito"/>
    </x:font>
    <x:font>
      <x:b/>
      <x:sz val="13"/>
      <x:color rgb="FFFFFFFF"/>
      <x:name val="Carlito"/>
    </x:font>
    <x:font>
      <x:sz val="11"/>
      <x:color rgb="FF234D6B"/>
      <x:name val="Carlito"/>
    </x:font>
    <x:font>
      <x:b/>
      <x:sz val="11"/>
      <x:color rgb="FF4D6475"/>
      <x:name val="Carlito"/>
    </x:font>
  </x:fonts>
  <x:fills count="23">
    <x:fill>
      <x:patternFill patternType="none"/>
    </x:fill>
    <x:fill>
      <x:patternFill patternType="gray125"/>
    </x:fill>
    <x:fill>
      <x:patternFill patternType="solid">
        <x:fgColor rgb="FF0B2239"/>
      </x:patternFill>
    </x:fill>
    <x:fill>
      <x:patternFill patternType="solid">
        <x:fgColor rgb="FFE8F6FC"/>
      </x:patternFill>
    </x:fill>
    <x:fill>
      <x:patternFill patternType="solid">
        <x:fgColor rgb="FF123B63"/>
      </x:patternFill>
    </x:fill>
    <x:fill>
      <x:patternFill patternType="solid">
        <x:fgColor rgb="FFEAF8FF"/>
      </x:patternFill>
    </x:fill>
    <x:fill>
      <x:patternFill patternType="solid">
        <x:fgColor rgb="FFF1FAFF"/>
      </x:patternFill>
    </x:fill>
    <x:fill>
      <x:patternFill patternType="solid">
        <x:fgColor rgb="FFEDF5FA"/>
      </x:patternFill>
    </x:fill>
    <x:fill>
      <x:patternFill patternType="solid">
        <x:fgColor rgb="FFF4F6F8"/>
      </x:patternFill>
    </x:fill>
    <x:fill>
      <x:patternFill patternType="solid">
        <x:fgColor rgb="FFF8FBFD"/>
      </x:patternFill>
    </x:fill>
    <x:fill>
      <x:patternFill patternType="solid">
        <x:fgColor rgb="FFFFF8DB"/>
      </x:patternFill>
    </x:fill>
    <x:fill>
      <x:patternFill patternType="solid">
        <x:fgColor rgb="FF12243C"/>
      </x:patternFill>
    </x:fill>
    <x:fill>
      <x:patternFill patternType="solid">
        <x:fgColor rgb="FF13202F"/>
      </x:patternFill>
    </x:fill>
    <x:fill>
      <x:patternFill patternType="solid">
        <x:fgColor rgb="FF0D1A29"/>
      </x:patternFill>
    </x:fill>
    <x:fill>
      <x:patternFill patternType="solid">
        <x:fgColor rgb="FF0B2B4A"/>
      </x:patternFill>
    </x:fill>
    <x:fill>
      <x:patternFill patternType="solid">
        <x:fgColor rgb="FF123F66"/>
      </x:patternFill>
    </x:fill>
    <x:fill>
      <x:patternFill patternType="solid">
        <x:fgColor rgb="FF123D5D"/>
      </x:patternFill>
    </x:fill>
    <x:fill>
      <x:patternFill patternType="solid">
        <x:fgColor rgb="FFDDEFF8"/>
      </x:patternFill>
    </x:fill>
    <x:fill>
      <x:patternFill patternType="solid">
        <x:fgColor rgb="FFF7FBFD"/>
      </x:patternFill>
    </x:fill>
    <x:fill>
      <x:patternFill patternType="solid">
        <x:fgColor rgb="FFEAF4F9"/>
      </x:patternFill>
    </x:fill>
    <x:fill>
      <x:patternFill patternType="solid">
        <x:fgColor rgb="FFF8FBFD"/>
      </x:patternFill>
    </x:fill>
    <x:fill>
      <x:patternFill patternType="solid">
        <x:fgColor rgb="FF0D2D46"/>
      </x:patternFill>
    </x:fill>
    <x:fill>
      <x:patternFill patternType="solid">
        <x:fgColor rgb="FFF3F7FA"/>
      </x:patternFill>
    </x:fill>
  </x:fills>
  <x:borders count="4">
    <x:border/>
    <x:border/>
    <x:border>
      <x:bottom style="thin">
        <x:color rgb="FF37D5FF"/>
      </x:bottom>
    </x:border>
    <x:border>
      <x:bottom style="hair">
        <x:color rgb="FF31465D"/>
      </x:bottom>
    </x:border>
  </x:borders>
  <x:cellStyleXfs count="1">
    <x:xf numFmtId="0" fontId="0" fillId="0" borderId="0"/>
  </x:cellStyleXfs>
  <x:cellXfs count="1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6" fillId="7" borderId="1" xfId="0" applyNumberFormat="1" applyFont="1" applyFill="1" applyBorder="1"/>
    <x:xf numFmtId="0" fontId="6" fillId="7" borderId="1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center" wrapText="1"/>
    </x:xf>
    <x:xf numFmtId="0" fontId="7" fillId="2" borderId="0" xfId="0" applyNumberFormat="1" applyFont="1" applyFill="1" applyBorder="1" applyAlignment="1">
      <x:alignment horizontal="center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center" wrapText="1"/>
    </x:xf>
    <x:xf numFmtId="0" fontId="7" fillId="2" borderId="1" xfId="0" applyNumberFormat="1" applyFont="1" applyFill="1" applyBorder="1" applyAlignment="1">
      <x:alignment horizontal="center" vertical="center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/>
    <x:xf numFmtId="0" fontId="2" fillId="8" borderId="0" xfId="0" applyNumberFormat="1" applyFont="1" applyFill="1" applyBorder="1"/>
    <x:xf numFmtId="0" fontId="2" fillId="8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/>
    <x:xf numFmtId="0" fontId="2" fillId="8" borderId="1" xfId="0" applyNumberFormat="1" applyFont="1" applyFill="1" applyBorder="1"/>
    <x:xf numFmtId="0" fontId="2" fillId="8" borderId="1" xfId="0" applyNumberFormat="1" applyFont="1" applyFill="1" applyBorder="1" applyAlignment="1">
      <x:alignment wrapText="1"/>
    </x:xf>
    <x:xf numFmtId="0" fontId="2" fillId="8" borderId="1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/>
    <x:xf numFmtId="0" fontId="2" fillId="9" borderId="1" xfId="0" applyNumberFormat="1" applyFont="1" applyFill="1" applyBorder="1"/>
    <x:xf numFmtId="0" fontId="2" fillId="9" borderId="1" xfId="0" applyNumberFormat="1" applyFont="1" applyFill="1" applyBorder="1" applyAlignment="1">
      <x:alignment wrapText="1"/>
    </x:xf>
    <x:xf numFmtId="0" fontId="2" fillId="9" borderId="1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/>
    <x:xf numFmtId="0" fontId="8" fillId="10" borderId="0" xfId="0" applyNumberFormat="1" applyFont="1" applyFill="1" applyBorder="1"/>
    <x:xf numFmtId="0" fontId="8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/>
    <x:xf numFmtId="0" fontId="8" fillId="10" borderId="1" xfId="0" applyNumberFormat="1" applyFont="1" applyFill="1" applyBorder="1"/>
    <x:xf numFmtId="0" fontId="8" fillId="1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7" fillId="11" borderId="0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/>
    <x:xf numFmtId="0" fontId="7" fillId="11" borderId="0" xfId="0" applyNumberFormat="1" applyFont="1" applyFill="1" applyBorder="1"/>
    <x:xf numFmtId="0" fontId="7" fillId="11" borderId="2" xfId="0" applyNumberFormat="1" applyFont="1" applyFill="1" applyBorder="1" applyAlignment="1">
      <x:alignment horizontal="center" vertical="center" wrapText="1"/>
    </x:xf>
    <x:xf numFmtId="0" fontId="7" fillId="11" borderId="2" xfId="0" applyNumberFormat="1" applyFont="1" applyFill="1" applyBorder="1"/>
    <x:xf numFmtId="0" fontId="7" fillId="11" borderId="2" xfId="0" applyNumberFormat="1" applyFont="1" applyFill="1" applyBorder="1" applyAlignment="1">
      <x:alignment wrapText="1"/>
    </x:xf>
    <x:xf numFmtId="0" fontId="7" fillId="11" borderId="2" xfId="0" applyNumberFormat="1" applyFont="1" applyFill="1" applyBorder="1" applyAlignment="1">
      <x:alignment horizontal="center" wrapText="1"/>
    </x:xf>
    <x:xf numFmtId="0" fontId="2" fillId="12" borderId="0" xfId="0" applyNumberFormat="1" applyFont="1" applyFill="1" applyBorder="1" applyAlignment="1">
      <x:alignment vertical="top" wrapText="1"/>
    </x:xf>
    <x:xf numFmtId="0" fontId="9" fillId="12" borderId="0" xfId="0" applyNumberFormat="1" applyFont="1" applyFill="1" applyBorder="1" applyAlignment="1">
      <x:alignment vertical="top" wrapText="1"/>
    </x:xf>
    <x:xf numFmtId="0" fontId="9" fillId="12" xfId="0" applyNumberFormat="1" applyFont="1" applyFill="1" applyBorder="0" applyAlignment="1">
      <x:alignment vertical="top" wrapText="1"/>
    </x:xf>
    <x:xf numFmtId="0" fontId="9" fillId="12" borderId="3" xfId="0" applyNumberFormat="1" applyFont="1" applyFill="1" applyBorder="1" applyAlignment="1">
      <x:alignment vertical="top" wrapText="1"/>
    </x:xf>
    <x:xf numFmtId="0" fontId="2" fillId="13" borderId="0" xfId="0" applyNumberFormat="1" applyFont="1" applyFill="1" applyBorder="1" applyAlignment="1">
      <x:alignment vertical="top" wrapText="1"/>
    </x:xf>
    <x:xf numFmtId="0" fontId="10" fillId="13" borderId="0" xfId="0" applyNumberFormat="1" applyFont="1" applyFill="1" applyBorder="1" applyAlignment="1">
      <x:alignment vertical="top" wrapText="1"/>
    </x:xf>
    <x:xf numFmtId="0" fontId="10" fillId="13" xfId="0" applyNumberFormat="1" applyFont="1" applyFill="1" applyBorder="0" applyAlignment="1">
      <x:alignment vertical="top" wrapText="1"/>
    </x:xf>
    <x:xf numFmtId="0" fontId="10" fillId="13" borderId="3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9" fillId="12" borderId="0" xfId="0" applyNumberFormat="1" applyFont="1" applyFill="1" applyBorder="1"/>
    <x:xf numFmtId="0" fontId="9" fillId="12" xfId="0" applyNumberFormat="1" applyFont="1" applyFill="1" applyBorder="0"/>
    <x:xf numFmtId="0" fontId="9" fillId="12" borderId="3" xfId="0" applyNumberFormat="1" applyFont="1" applyFill="1" applyBorder="1"/>
    <x:xf numFmtId="0" fontId="9" fillId="12" xfId="0" applyNumberFormat="1" applyFont="1" applyFill="1" applyBorder="0" applyAlignment="1">
      <x:alignment wrapText="1"/>
    </x:xf>
    <x:xf numFmtId="0" fontId="9" fillId="12" borderId="3" xfId="0" applyNumberFormat="1" applyFont="1" applyFill="1" applyBorder="1" applyAlignment="1">
      <x:alignment wrapText="1"/>
    </x:xf>
    <x:xf numFmtId="0" fontId="1" fillId="14" borderId="0" xfId="0" applyNumberFormat="1" applyFont="1" applyFill="1" applyBorder="1" applyAlignment="1">
      <x:alignment horizontal="left" vertical="center"/>
    </x:xf>
    <x:xf numFmtId="0" fontId="1" fillId="14" borderId="0" xfId="0" applyNumberFormat="1" applyFont="1" applyFill="1" applyBorder="1" applyAlignment="1">
      <x:alignment horizontal="left" vertical="center" wrapText="1"/>
    </x:xf>
    <x:xf numFmtId="0" fontId="3" fillId="15" borderId="0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3" fillId="15" borderId="0" xfId="0" applyNumberFormat="1" applyFont="1" applyFill="1" applyBorder="1"/>
    <x:xf numFmtId="0" fontId="3" fillId="15" borderId="0" xfId="0" applyNumberFormat="1" applyFont="1" applyFill="1" applyBorder="1" applyAlignment="1">
      <x:alignment vertical="center" wrapText="1"/>
    </x:xf>
    <x:xf numFmtId="0" fontId="3" fillId="15" borderId="0" xfId="0" applyNumberFormat="1" applyFont="1" applyFill="1" applyBorder="1" applyAlignment="1">
      <x:alignment wrapText="1"/>
    </x:xf>
    <x:xf numFmtId="0" fontId="7" fillId="14" borderId="0" xfId="0" applyNumberFormat="1" applyFont="1" applyFill="1" applyBorder="1" applyAlignment="1">
      <x:alignment horizontal="center" vertical="center" wrapText="1"/>
    </x:xf>
    <x:xf numFmtId="0" fontId="0" fillId="14" borderId="0" xfId="0" applyNumberFormat="1" applyFont="1" applyFill="1" applyBorder="1"/>
    <x:xf numFmtId="0" fontId="3" fillId="14" borderId="0" xfId="0" applyNumberFormat="1" applyFont="1" applyFill="1" applyBorder="1" applyAlignment="1">
      <x:alignment horizontal="center" vertical="center" wrapText="1"/>
    </x:xf>
    <x:xf numFmtId="0" fontId="3" fillId="14" borderId="0" xfId="0" applyNumberFormat="1" applyFont="1" applyFill="1" applyBorder="1"/>
    <x:xf numFmtId="0" fontId="3" fillId="14" borderId="0" xfId="0" applyNumberFormat="1" applyFont="1" applyFill="1" applyBorder="1" applyAlignment="1">
      <x:alignment wrapText="1"/>
    </x:xf>
    <x:xf numFmtId="0" fontId="3" fillId="16" borderId="0" xfId="0" applyNumberFormat="1" applyFont="1" applyFill="1" applyBorder="1" applyAlignment="1">
      <x:alignment vertical="center" wrapText="1"/>
    </x:xf>
    <x:xf numFmtId="0" fontId="3" fillId="16" borderId="0" xfId="0" applyNumberFormat="1" applyFont="1" applyFill="1" applyBorder="1" applyAlignment="1">
      <x:alignment wrapText="1"/>
    </x:xf>
    <x:xf numFmtId="0" fontId="11" fillId="16" borderId="0" xfId="0" applyNumberFormat="1" applyFont="1" applyFill="1" applyBorder="1" applyAlignment="1">
      <x:alignment vertical="center" wrapText="1"/>
    </x:xf>
    <x:xf numFmtId="0" fontId="11" fillId="16" borderId="0" xfId="0" applyNumberFormat="1" applyFont="1" applyFill="1" applyBorder="1" applyAlignment="1">
      <x:alignment wrapText="1"/>
    </x:xf>
    <x:xf numFmtId="0" fontId="4" fillId="17" borderId="0" xfId="0" applyNumberFormat="1" applyFont="1" applyFill="1" applyBorder="1" applyAlignment="1">
      <x:alignment vertical="top" wrapText="1"/>
    </x:xf>
    <x:xf numFmtId="0" fontId="0" fillId="17" borderId="0" xfId="0" applyNumberFormat="1" applyFont="1" applyFill="1" applyBorder="1"/>
    <x:xf numFmtId="0" fontId="12" fillId="17" borderId="0" xfId="0" applyNumberFormat="1" applyFont="1" applyFill="1" applyBorder="1" applyAlignment="1">
      <x:alignment vertical="top" wrapText="1"/>
    </x:xf>
    <x:xf numFmtId="0" fontId="12" fillId="17" borderId="0" xfId="0" applyNumberFormat="1" applyFont="1" applyFill="1" applyBorder="1"/>
    <x:xf numFmtId="0" fontId="2" fillId="18" borderId="0" xfId="0" applyNumberFormat="1" applyFont="1" applyFill="1" applyBorder="1" applyAlignment="1">
      <x:alignment vertical="top" wrapText="1"/>
    </x:xf>
    <x:xf numFmtId="200" fontId="2" fillId="18" borderId="0" xfId="0" applyNumberFormat="1" applyFont="1" applyFill="1" applyBorder="1" applyAlignment="1">
      <x:alignment vertical="top" wrapText="1"/>
    </x:xf>
    <x:xf numFmtId="0" fontId="0" fillId="18" borderId="0" xfId="0" applyNumberFormat="1" applyFont="1" applyFill="1" applyBorder="1"/>
    <x:xf numFmtId="0" fontId="13" fillId="18" borderId="0" xfId="0" applyNumberFormat="1" applyFont="1" applyFill="1" applyBorder="1" applyAlignment="1">
      <x:alignment vertical="top" wrapText="1"/>
    </x:xf>
    <x:xf numFmtId="200" fontId="13" fillId="18" borderId="0" xfId="0" applyNumberFormat="1" applyFont="1" applyFill="1" applyBorder="1" applyAlignment="1">
      <x:alignment vertical="top" wrapText="1"/>
    </x:xf>
    <x:xf numFmtId="0" fontId="13" fillId="18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/>
    <x:xf numFmtId="0" fontId="3" fillId="19" borderId="0" xfId="0" applyNumberFormat="1" applyFont="1" applyFill="1" applyBorder="1" applyAlignment="1">
      <x:alignment vertical="center" wrapText="1"/>
    </x:xf>
    <x:xf numFmtId="0" fontId="15" fillId="19" borderId="0" xfId="0" applyNumberFormat="1" applyFont="1" applyFill="1" applyBorder="1" applyAlignment="1">
      <x:alignment vertical="center" wrapText="1"/>
    </x:xf>
    <x:xf numFmtId="0" fontId="6" fillId="16" borderId="0" xfId="0" applyNumberFormat="1" applyFont="1" applyFill="1" applyBorder="1" applyAlignment="1">
      <x:alignment horizontal="center"/>
    </x:xf>
    <x:xf numFmtId="0" fontId="2" fillId="16" borderId="0" xfId="0" applyNumberFormat="1" applyFont="1" applyFill="1" applyBorder="1" applyAlignment="1">
      <x:alignment wrapText="1"/>
    </x:xf>
    <x:xf numFmtId="0" fontId="3" fillId="16" borderId="0" xfId="0" applyNumberFormat="1" applyFont="1" applyFill="1" applyBorder="1" applyAlignment="1">
      <x:alignment horizontal="center"/>
    </x:xf>
    <x:xf numFmtId="0" fontId="16" fillId="0" borderId="0" xfId="0" applyNumberFormat="1" applyFont="1" applyFill="1" applyBorder="1" applyAlignment="1">
      <x:alignment horizontal="center"/>
    </x:xf>
    <x:xf numFmtId="0" fontId="16" fillId="0" borderId="0" xfId="0" applyNumberFormat="1" applyFont="1" applyFill="1" applyBorder="1"/>
    <x:xf numFmtId="0" fontId="16" fillId="7" borderId="0" xfId="0" applyNumberFormat="1" applyFont="1" applyFill="1" applyBorder="1" applyAlignment="1">
      <x:alignment horizontal="center"/>
    </x:xf>
    <x:xf numFmtId="0" fontId="17" fillId="0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/>
    <x:xf numFmtId="0" fontId="12" fillId="7" borderId="0" xfId="0" applyNumberFormat="1" applyFont="1" applyFill="1" applyBorder="1" applyAlignment="1">
      <x:alignment horizontal="center"/>
    </x:xf>
    <x:xf numFmtId="0" fontId="12" fillId="7" borderId="0" xfId="0" applyNumberFormat="1" applyFont="1" applyFill="1" applyBorder="1" applyAlignment="1">
      <x:alignment horizontal="center" wrapText="1"/>
    </x:xf>
    <x:xf numFmtId="0" fontId="0" fillId="19" borderId="0" xfId="0" applyNumberFormat="1" applyFont="1" applyFill="1" applyBorder="1"/>
    <x:xf numFmtId="0" fontId="15" fillId="19" borderId="0" xfId="0" applyNumberFormat="1" applyFont="1" applyFill="1" applyBorder="1"/>
    <x:xf numFmtId="0" fontId="15" fillId="19" borderId="0" xfId="0" applyNumberFormat="1" applyFont="1" applyFill="1" applyBorder="1" applyAlignment="1">
      <x:alignment wrapText="1"/>
    </x:xf>
    <x:xf numFmtId="0" fontId="1" fillId="16" borderId="0" xfId="0" applyNumberFormat="1" applyFont="1" applyFill="1" applyBorder="1" applyAlignment="1">
      <x:alignment horizontal="left" vertical="center" wrapText="1"/>
    </x:xf>
    <x:xf numFmtId="0" fontId="18" fillId="16" borderId="0" xfId="0" applyNumberFormat="1" applyFont="1" applyFill="1" applyBorder="1" applyAlignment="1">
      <x:alignment horizontal="left" vertical="center" wrapText="1"/>
    </x:xf>
    <x:xf numFmtId="0" fontId="0" fillId="17" borderId="0" xfId="0" applyNumberFormat="1" applyFont="1" applyFill="1" applyBorder="1" applyAlignment="1">
      <x:alignment wrapText="1"/>
    </x:xf>
    <x:xf numFmtId="0" fontId="12" fillId="17" borderId="0" xfId="0" applyNumberFormat="1" applyFont="1" applyFill="1" applyBorder="1" applyAlignment="1">
      <x:alignment wrapText="1"/>
    </x:xf>
    <x:xf numFmtId="0" fontId="2" fillId="20" borderId="0" xfId="0" applyNumberFormat="1" applyFont="1" applyFill="1" applyBorder="1" applyAlignment="1">
      <x:alignment vertical="top" wrapText="1"/>
    </x:xf>
    <x:xf numFmtId="0" fontId="0" fillId="20" borderId="0" xfId="0" applyNumberFormat="1" applyFont="1" applyFill="1" applyBorder="1" applyAlignment="1">
      <x:alignment wrapText="1"/>
    </x:xf>
    <x:xf numFmtId="0" fontId="13" fillId="20" borderId="0" xfId="0" applyNumberFormat="1" applyFont="1" applyFill="1" applyBorder="1" applyAlignment="1">
      <x:alignment vertical="top" wrapText="1"/>
    </x:xf>
    <x:xf numFmtId="0" fontId="13" fillId="20" borderId="0" xfId="0" applyNumberFormat="1" applyFont="1" applyFill="1" applyBorder="1" applyAlignment="1">
      <x:alignment wrapText="1"/>
    </x:xf>
    <x:xf numFmtId="0" fontId="0" fillId="19" borderId="0" xfId="0" applyNumberFormat="1" applyFont="1" applyFill="1" applyBorder="1" applyAlignment="1">
      <x:alignment wrapText="1"/>
    </x:xf>
    <x:xf numFmtId="0" fontId="19" fillId="19" borderId="0" xfId="0" applyNumberFormat="1" applyFont="1" applyFill="1" applyBorder="1"/>
    <x:xf numFmtId="0" fontId="19" fillId="19" borderId="0" xfId="0" applyNumberFormat="1" applyFont="1" applyFill="1" applyBorder="1" applyAlignment="1">
      <x:alignment wrapText="1"/>
    </x:xf>
    <x:xf numFmtId="0" fontId="0" fillId="16" borderId="0" xfId="0" applyNumberFormat="1" applyFont="1" applyFill="1" applyBorder="1"/>
    <x:xf numFmtId="0" fontId="18" fillId="16" borderId="0" xfId="0" applyNumberFormat="1" applyFont="1" applyFill="1" applyBorder="1"/>
    <x:xf numFmtId="0" fontId="0" fillId="21" borderId="0" xfId="0" applyNumberFormat="1" applyFont="1" applyFill="1" applyBorder="1"/>
    <x:xf numFmtId="0" fontId="3" fillId="21" borderId="0" xfId="0" applyNumberFormat="1" applyFont="1" applyFill="1" applyBorder="1"/>
    <x:xf numFmtId="0" fontId="3" fillId="21" borderId="0" xfId="0" applyNumberFormat="1" applyFont="1" applyFill="1" applyBorder="1" applyAlignment="1">
      <x:alignment wrapText="1"/>
    </x:xf>
    <x:xf numFmtId="0" fontId="16" fillId="18" borderId="0" xfId="0" applyNumberFormat="1" applyFont="1" applyFill="1" applyBorder="1"/>
    <x:xf numFmtId="0" fontId="16" fillId="18" borderId="0" xfId="0" applyNumberFormat="1" applyFont="1" applyFill="1" applyBorder="1" applyAlignment="1">
      <x:alignment horizontal="center"/>
    </x:xf>
    <x:xf numFmtId="0" fontId="17" fillId="18" borderId="0" xfId="0" applyNumberFormat="1" applyFont="1" applyFill="1" applyBorder="1"/>
    <x:xf numFmtId="0" fontId="17" fillId="18" borderId="0" xfId="0" applyNumberFormat="1" applyFont="1" applyFill="1" applyBorder="1" applyAlignment="1">
      <x:alignment wrapText="1"/>
    </x:xf>
    <x:xf numFmtId="0" fontId="17" fillId="18" borderId="0" xfId="0" applyNumberFormat="1" applyFont="1" applyFill="1" applyBorder="1" applyAlignment="1">
      <x:alignment vertical="top" wrapText="1"/>
    </x:xf>
    <x:xf numFmtId="0" fontId="0" fillId="22" borderId="0" xfId="0" applyNumberFormat="1" applyFont="1" applyFill="1" applyBorder="1"/>
    <x:xf numFmtId="0" fontId="20" fillId="22" borderId="0" xfId="0" applyNumberFormat="1" applyFont="1" applyFill="1" applyBorder="1"/>
    <x:xf numFmtId="0" fontId="20" fillId="22" borderId="0" xfId="0" applyNumberFormat="1" applyFont="1" applyFill="1" applyBorder="1" applyAlignment="1">
      <x:alignment wrapText="1"/>
    </x:xf>
    <x:xf numFmtId="0" fontId="2" fillId="16" borderId="0" xfId="0" applyNumberFormat="1" applyFont="1" applyFill="1" applyBorder="1" applyAlignment="1">
      <x:alignment vertical="top" wrapText="1"/>
    </x:xf>
    <x:xf numFmtId="0" fontId="3" fillId="16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8">
    <x:dxf>
      <x:fill>
        <x:patternFill>
          <x:bgColor rgb="FFDCFCE7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EAF8FF"/>
        </x:patternFill>
      </x:fill>
    </x:dxf>
    <x:dxf>
      <x:fill>
        <x:patternFill>
          <x:bgColor rgb="FFFEE2E2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F3C7"/>
        </x:patternFill>
      </x:fill>
    </x:dxf>
    <x:dxf>
      <x:fill>
        <x:patternFill>
          <x:bgColor rgb="FFDCFCE7"/>
        </x:patternFill>
      </x:fill>
    </x:dxf>
    <x:dxf>
      <x:fill>
        <x:patternFill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5194f103624fe0" /><Relationship Type="http://schemas.openxmlformats.org/officeDocument/2006/relationships/theme" Target="/xl/theme/theme1.xml" Id="Rb7b3def8315348fd" /><Relationship Type="http://schemas.openxmlformats.org/officeDocument/2006/relationships/sharedStrings" Target="/xl/sharedStrings.xml" Id="Re4fb17f8b4ec4b52" /><Relationship Type="http://schemas.openxmlformats.org/officeDocument/2006/relationships/worksheet" Target="/xl/worksheets/sheet1.xml" Id="R75e7e4af335c4ea5" /><Relationship Type="http://schemas.openxmlformats.org/officeDocument/2006/relationships/worksheet" Target="/xl/worksheets/sheet2.xml" Id="R57f92ab1145b401e" /><Relationship Type="http://schemas.openxmlformats.org/officeDocument/2006/relationships/worksheet" Target="/xl/worksheets/sheet3.xml" Id="R3059c3fcd93b41ab" /><Relationship Type="http://schemas.openxmlformats.org/officeDocument/2006/relationships/worksheet" Target="/xl/worksheets/sheet4.xml" Id="R31cc6c5773cf444c" /><Relationship Type="http://schemas.openxmlformats.org/officeDocument/2006/relationships/worksheet" Target="/xl/worksheets/sheet5.xml" Id="Rcd0d74a280e84603" /><Relationship Type="http://schemas.openxmlformats.org/officeDocument/2006/relationships/worksheet" Target="/xl/worksheets/sheet6.xml" Id="Ra24b9f221a8945d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a38f9b44c5243b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Observation count by source/entity role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Record Count</c:v>
          </c:tx>
          <c:cat>
            <c:strRef>
              <c:f>'COMPARE'!$D$6:$D$12</c:f>
              <c:strCache>
                <c:ptCount val="0"/>
              </c:strCache>
            </c:strRef>
          </c:cat>
          <c:val>
            <c:numRef>
              <c:f>'COMPARE'!$E$6:$E$12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14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a38f9b44c5243b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09b9a1bdfb464667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46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22" customHeight="1">
      <x:c r="A1" s="114" t="str">
        <x:v>AI Search Competitor Analysis Workbook</x:v>
      </x:c>
      <x:c r="B1" s="114"/>
      <x:c r="C1" s="114"/>
      <x:c r="D1" s="5"/>
      <x:c r="E1" s="5"/>
      <x:c r="F1" s="5"/>
    </x:row>
    <x:row r="2" ht="22" customHeight="1">
      <x:c r="A2" s="88"/>
      <x:c r="B2" s="88"/>
      <x:c r="C2" s="88"/>
      <x:c r="D2" s="5"/>
      <x:c r="E2" s="5"/>
      <x:c r="F2" s="5"/>
    </x:row>
    <x:row r="3" ht="22" customHeight="1">
      <x:c r="A3" s="12" t="str">
        <x:v>Use this workbook after you have real AI-search observations. It separates answer appearance, source role, passage contribution and commercial relationship before any competitive action.</x:v>
      </x:c>
      <x:c r="B3" s="12"/>
      <x:c r="C3" s="12"/>
      <x:c r="D3" s="12"/>
      <x:c r="E3" s="12"/>
      <x:c r="F3" s="12"/>
    </x:row>
    <x:row r="4" ht="22" customHeight="1"/>
    <x:row r="5" ht="22" customHeight="1">
      <x:c r="A5" s="127" t="str">
        <x:v>START - controlled scope</x:v>
      </x:c>
      <x:c r="B5" s="127"/>
      <x:c r="C5" s="127"/>
    </x:row>
    <x:row r="6" ht="15" hidden="0" customHeight="1">
      <x:c r="A6" s="131" t="str">
        <x:v>Analysis scope name</x:v>
      </x:c>
      <x:c r="B6" s="136"/>
      <x:c r="C6" s="139" t="str">
        <x:v>Required. Short name for this governed analysis.</x:v>
      </x:c>
    </x:row>
    <x:row r="7" ht="26.399999618530273" hidden="0" customHeight="1">
      <x:c r="A7" s="131" t="str">
        <x:v>Buyer / job to be done</x:v>
      </x:c>
      <x:c r="B7" s="136"/>
      <x:c r="C7" s="139" t="str">
        <x:v>Required. The buyer decision or job whose answer environment is being analyzed.</x:v>
      </x:c>
    </x:row>
    <x:row r="8" ht="26.399999618530273" hidden="0" customHeight="1">
      <x:c r="A8" s="131" t="str">
        <x:v>Market / geography</x:v>
      </x:c>
      <x:c r="B8" s="136"/>
      <x:c r="C8" s="139" t="str">
        <x:v>Required. Example: United States, DACH, UK enterprise market.</x:v>
      </x:c>
    </x:row>
    <x:row r="9" ht="26.399999618530273" hidden="0" customHeight="1">
      <x:c r="A9" s="131" t="str">
        <x:v>Primary locale scope</x:v>
      </x:c>
      <x:c r="B9" s="136"/>
      <x:c r="C9" s="139" t="str">
        <x:v>Required. Use an exact locale tag such as en-US, or MULTI-LOCALE.</x:v>
      </x:c>
    </x:row>
    <x:row r="10" ht="15" hidden="0" customHeight="1">
      <x:c r="A10" s="131" t="str">
        <x:v>Primary surface scope</x:v>
      </x:c>
      <x:c r="B10" s="137"/>
      <x:c r="C10" s="139" t="str">
        <x:v>Required. Choose one surface or MULTI-SURFACE.</x:v>
      </x:c>
    </x:row>
    <x:row r="11" ht="15" hidden="0" customHeight="1">
      <x:c r="A11" s="131" t="str">
        <x:v>Observation window start</x:v>
      </x:c>
      <x:c r="B11" s="137"/>
      <x:c r="C11" s="139" t="str">
        <x:v>Required. Rows outside the window fail closed.</x:v>
      </x:c>
    </x:row>
    <x:row r="12" ht="15" hidden="0" customHeight="1">
      <x:c r="A12" s="131" t="str">
        <x:v>Observation window end</x:v>
      </x:c>
      <x:c r="B12" s="137"/>
      <x:c r="C12" s="139" t="str">
        <x:v>Required. Rows outside the window fail closed.</x:v>
      </x:c>
    </x:row>
    <x:row r="13" ht="26.399999618530273" hidden="0" customHeight="1">
      <x:c r="A13" s="131" t="str">
        <x:v>Decision owner</x:v>
      </x:c>
      <x:c r="B13" s="136"/>
      <x:c r="C13" s="139" t="str">
        <x:v>Required before the Decision Brief can become READY TO SHARE.</x:v>
      </x:c>
    </x:row>
    <x:row r="14" ht="26.399999618530273" hidden="0" customHeight="1">
      <x:c r="A14" s="132" t="str">
        <x:v>Reopening trigger</x:v>
      </x:c>
      <x:c r="B14" s="138"/>
      <x:c r="C14" s="139" t="str">
        <x:v>Required before the Decision Brief can become READY TO SHARE.</x:v>
      </x:c>
    </x:row>
    <x:row r="15" ht="15" hidden="0" customHeight="1">
      <x:c r="A15" s="142" t="str">
        <x:v>Scope rule</x:v>
      </x:c>
      <x:c r="B15" s="142" t="str">
        <x:v>Rows must match locale, surface and observation window unless a controlled multi-scope option is selected.</x:v>
      </x:c>
      <x:c r="C15" s="142" t="str">
        <x:v>This prevents unlike observations from silently entering the comparison.</x:v>
      </x:c>
      <x:c r="D15" s="18"/>
      <x:c r="E15" s="18"/>
      <x:c r="F15" s="18"/>
    </x:row>
    <x:row r="16" ht="22" customHeight="1">
      <x:c r="A16" s="43"/>
      <x:c r="B16" s="47"/>
      <x:c r="C16" s="47"/>
      <x:c r="D16" s="47" t="str"/>
      <x:c r="E16" s="47" t="str"/>
      <x:c r="F16" s="47" t="str"/>
    </x:row>
    <x:row r="17" ht="22" customHeight="1">
      <x:c r="A17" s="145" t="str">
        <x:v>How to use</x:v>
      </x:c>
      <x:c r="B17" s="126"/>
      <x:c r="C17" s="126"/>
      <x:c r="D17" s="47" t="str"/>
      <x:c r="E17" s="47" t="str"/>
      <x:c r="F17" s="47" t="str"/>
    </x:row>
    <x:row r="18" ht="39.599998474121094" hidden="0" customHeight="1">
      <x:c r="A18" s="146" t="str">
        <x:v>1</x:v>
      </x:c>
      <x:c r="B18" s="149" t="str">
        <x:v>Define market, locale, surface and observation window before entering evidence.</x:v>
      </x:c>
      <x:c r="C18" s="47"/>
      <x:c r="D18" s="47" t="str"/>
      <x:c r="E18" s="47" t="str"/>
      <x:c r="F18" s="47" t="str"/>
    </x:row>
    <x:row r="19" ht="39.599998474121094" hidden="0" customHeight="1">
      <x:c r="A19" s="146" t="str">
        <x:v>2</x:v>
      </x:c>
      <x:c r="B19" s="149" t="str">
        <x:v>Capture each observed answer on OBSERVATIONS with a reproducible locator and provenance URL; citation-based records also require the cited URL and supported claim/passage.</x:v>
      </x:c>
      <x:c r="C19" s="47"/>
      <x:c r="D19" s="47" t="str"/>
      <x:c r="E19" s="47" t="str"/>
      <x:c r="F19" s="47" t="str"/>
    </x:row>
    <x:row r="20" ht="39.599998474121094" hidden="0" customHeight="1">
      <x:c r="A20" s="146" t="str">
        <x:v>3</x:v>
      </x:c>
      <x:c r="B20" s="149" t="str">
        <x:v>Read the first material failure. Scope mismatch, contradiction or unresolved evidence blocks classification.</x:v>
      </x:c>
      <x:c r="C20" s="47"/>
      <x:c r="D20" s="47" t="str"/>
      <x:c r="E20" s="47" t="str"/>
      <x:c r="F20" s="47" t="str"/>
    </x:row>
    <x:row r="21" ht="39.599998474121094" hidden="0" customHeight="1">
      <x:c r="A21" s="146" t="str">
        <x:v>4</x:v>
      </x:c>
      <x:c r="B21" s="149" t="str">
        <x:v>Use COMPARE only for like-for-like records. It summarizes counts; it does not create an AI authority score.</x:v>
      </x:c>
      <x:c r="C21"/>
    </x:row>
    <x:row r="22" ht="15" hidden="0" customHeight="1">
      <x:c r="A22" s="148" t="str">
        <x:v>5</x:v>
      </x:c>
      <x:c r="B22" s="152" t="str">
        <x:v>Use ACTION MAP to translate the evidence state into the smallest strategic next action.</x:v>
      </x:c>
      <x:c r="C22" s="52"/>
      <x:c r="D22" s="52"/>
      <x:c r="E22" s="52"/>
      <x:c r="F22" s="52"/>
    </x:row>
    <x:row r="23" ht="39.599998474121094" hidden="0" customHeight="1">
      <x:c r="A23" s="146" t="str">
        <x:v>6</x:v>
      </x:c>
      <x:c r="B23" s="149" t="str">
        <x:v>Complete DECISION BRIEF only when the brief itself can be reproduced and handed to another reviewer.</x:v>
      </x:c>
      <x:c r="C23"/>
    </x:row>
    <x:row r="24" ht="15" hidden="0" customHeight="1">
      <x:c r="A24"/>
      <x:c r="B24"/>
      <x:c r="C24"/>
    </x:row>
    <x:row r="25" ht="52.79999923706055" hidden="0" customHeight="1">
      <x:c r="A25" s="155" t="str">
        <x:v>Method parity: SCOPE -&gt; CAPTURE -&gt; CLASSIFY -&gt; COMPARE -&gt; DECIDE -&gt; REOPEN</x:v>
      </x:c>
      <x:c r="B25" s="155"/>
      <x:c r="C25" s="155"/>
    </x:row>
    <x:row r="26" ht="66" hidden="0" customHeight="1">
      <x:c r="A26" s="155" t="str">
        <x:v>Workbook rule: controlled state beats convenience. INVALID / UNRESOLVED evidence never becomes READY TO SHARE.</x:v>
      </x:c>
      <x:c r="B26" s="155"/>
      <x:c r="C26" s="155"/>
    </x:row>
  </x:sheetData>
  <x:mergeCells>
    <x:mergeCell ref="A1:F2"/>
    <x:mergeCell ref="A3:F3"/>
    <x:mergeCell ref="A5:B5"/>
    <x:mergeCell ref="A15:F15"/>
    <x:mergeCell ref="A22:F22"/>
  </x:mergeCells>
  <x:dataValidations count="2">
    <x:dataValidation type="list" sqref="B9">
      <x:formula1>LISTS!$A$2:$A$9</x:formula1>
    </x:dataValidation>
    <x:dataValidation type="list" sqref="B10">
      <x:formula1>LISTS!$A$2:$A$9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40" hidden="0" customWidth="1"/>
    <x:col min="4" max="4" width="25" hidden="0" customWidth="1"/>
    <x:col min="5" max="5" width="14" hidden="0" customWidth="1"/>
    <x:col min="6" max="6" width="14" hidden="0" customWidth="1"/>
    <x:col min="7" max="7" width="28" hidden="0" customWidth="1"/>
    <x:col min="8" max="8" width="19" hidden="0" customWidth="1"/>
    <x:col min="9" max="9" width="32" hidden="0" customWidth="1"/>
    <x:col min="10" max="10" width="22" hidden="0" customWidth="1"/>
    <x:col min="11" max="11" width="35" hidden="0" customWidth="1"/>
    <x:col min="12" max="12" width="42" hidden="0" customWidth="1"/>
    <x:col min="13" max="13" width="20" hidden="0" customWidth="1"/>
    <x:col min="14" max="14" width="20" hidden="0" customWidth="1"/>
    <x:col min="15" max="15" width="14" hidden="0" customWidth="1"/>
    <x:col min="16" max="16" width="31" hidden="0" customWidth="1"/>
    <x:col min="17" max="17" width="28" hidden="0" customWidth="1"/>
    <x:col min="18" max="18" width="31" hidden="0" customWidth="1"/>
    <x:col min="19" max="19" width="42" hidden="0" customWidth="1"/>
    <x:col min="20" max="20" width="18" hidden="0" customWidth="1"/>
    <x:col min="21" max="21" width="34" hidden="0" customWidth="1"/>
  </x:cols>
  <x:sheetData>
    <x:row r="1" ht="42" customHeight="1">
      <x:c r="A1" s="59" t="str">
        <x:v>Record ID</x:v>
      </x:c>
      <x:c r="B1" s="59" t="str">
        <x:v>Prompt Family</x:v>
      </x:c>
      <x:c r="C1" s="59" t="str">
        <x:v>Exact Prompt</x:v>
      </x:c>
      <x:c r="D1" s="59" t="str">
        <x:v>Surface</x:v>
      </x:c>
      <x:c r="E1" s="59" t="str">
        <x:v>Locale</x:v>
      </x:c>
      <x:c r="F1" s="59" t="str">
        <x:v>Observed Date</x:v>
      </x:c>
      <x:c r="G1" s="59" t="str">
        <x:v>Appearing Entity / Source</x:v>
      </x:c>
      <x:c r="H1" s="59" t="str">
        <x:v>Appearance Type</x:v>
      </x:c>
      <x:c r="I1" s="59" t="str">
        <x:v>Source / Entity Role</x:v>
      </x:c>
      <x:c r="J1" s="59" t="str">
        <x:v>Buyer / Job Overlap</x:v>
      </x:c>
      <x:c r="K1" s="59" t="str">
        <x:v>Cited URL</x:v>
      </x:c>
      <x:c r="L1" s="59" t="str">
        <x:v>Passage Contribution / Supported Claim</x:v>
      </x:c>
      <x:c r="M1" s="59" t="str">
        <x:v>Passage Checked?</x:v>
      </x:c>
      <x:c r="N1" s="95" t="str">
        <x:v>Repeat Observation?</x:v>
      </x:c>
      <x:c r="O1" s="95" t="str">
        <x:v>Repeat Group</x:v>
      </x:c>
      <x:c r="P1" s="95" t="str">
        <x:v>Evidence Locator / Capture Note</x:v>
      </x:c>
      <x:c r="Q1" s="95" t="str">
        <x:v>Provenance URL</x:v>
      </x:c>
      <x:c r="R1" s="95" t="str">
        <x:v>Classification State</x:v>
      </x:c>
      <x:c r="S1" s="95" t="str">
        <x:v>First Failure / Next Action</x:v>
      </x:c>
      <x:c r="T1" s="95" t="str">
        <x:v>Handoff Ready</x:v>
      </x:c>
      <x:c r="U1" s="95" t="str">
        <x:v>Analyst Notes</x:v>
      </x:c>
    </x:row>
    <x:row r="2">
      <x:c r="A2" s="33" t="str">
        <x:v>EXAMPLE-001</x:v>
      </x:c>
      <x:c r="B2" s="33" t="str">
        <x:v>PURCHASE / SELECTION</x:v>
      </x:c>
      <x:c r="C2" s="33" t="str">
        <x:v>best enterprise SEO platform for international teams</x:v>
      </x:c>
      <x:c r="D2" s="33" t="str">
        <x:v>Google AI Overviews</x:v>
      </x:c>
      <x:c r="E2" s="33" t="str">
        <x:v>en-US</x:v>
      </x:c>
      <x:c r="F2" s="64" t="n">
        <x:v>46251</x:v>
      </x:c>
      <x:c r="G2" s="33" t="str">
        <x:v>Provider A</x:v>
      </x:c>
      <x:c r="H2" s="33" t="str">
        <x:v>BRAND + SOURCE</x:v>
      </x:c>
      <x:c r="I2" s="33" t="str">
        <x:v>DIRECT PROVIDER</x:v>
      </x:c>
      <x:c r="J2" s="33" t="str">
        <x:v>SAME BUYER + JOB</x:v>
      </x:c>
      <x:c r="K2" s="33" t="str">
        <x:v>https://example.com/provider-a</x:v>
      </x:c>
      <x:c r="L2" s="33" t="str">
        <x:v>Recommended provider in a fictional/composite example</x:v>
      </x:c>
      <x:c r="M2" s="33" t="str">
        <x:v>YES</x:v>
      </x:c>
      <x:c r="N2" s="101" t="str">
        <x:v>NO - ONE OBSERVATION</x:v>
      </x:c>
      <x:c r="O2" s="101" t="str">
        <x:v>G1</x:v>
      </x:c>
      <x:c r="P2" s="101" t="str">
        <x:v>Fictional example only - replace before live use</x:v>
      </x:c>
      <x:c r="Q2" s="101" t="str">
        <x:v>https://example.com/evidence</x:v>
      </x:c>
      <x:c r="R2" s="105" t="str">
        <x:f>IF(A2="","",IF(COUNTIF($A$2:$A$201,A2)&gt;1,"INVALID - DUPLICATE ID",IF(OR(START!$B$6="",START!$B$7="",START!$B$8="",START!$B$9="",START!$B$10="",START!$B$11="",START!$B$12=""),"UNRESOLVED - START SCOPE",IF(OR(B2="",C2="",D2="",E2="",F2="",G2="",H2="",I2="",J2="",M2="",N2="",P2=""),"UNRESOLVED - ROW INPUT",IF(NOT(OR(EXACT(B2,"CATEGORY / DEFINITION"),EXACT(B2,"PROBLEM / DIAGNOSTIC"),EXACT(B2,"COMPARISON / ALTERNATIVES"),EXACT(B2,"IMPLEMENTATION / EVIDENCE"),EXACT(B2,"PURCHASE / SELECTION"),EXACT(B2,"RISK / OBJECTION"),EXACT(B2,"OTHER"))),"INVALID - PROMPT FAMILY",IF(NOT(OR(EXACT(D2,"Google AI Overviews"),EXACT(D2,"Google AI Mode"),EXACT(D2,"ChatGPT search"),EXACT(D2,"Microsoft Copilot / Bing AI"),EXACT(D2,"Perplexity"),EXACT(D2,"Gemini"),EXACT(D2,"Other"))),"INVALID - SURFACE",IF(AND(NOT(EXACT(START!$B$10,"MULTI-SURFACE")),NOT(EXACT(D2,START!$B$10))),"INVALID - SURFACE OUT OF SCOPE",IF(AND(NOT(EXACT(START!$B$9,"MULTI-LOCALE")),NOT(EXACT(E2,START!$B$9))),"INVALID - LOCALE OUT OF SCOPE",IF(NOT(ISNUMBER(F2)),"INVALID - OBSERVED DATE",IF(OR(F2&lt;START!$B$11,F2&gt;START!$B$12),"INVALID - DATE OUT OF SCOPE",IF(NOT(OR(EXACT(H2,"BRAND / PROVIDER"),EXACT(H2,"CITED SOURCE"),EXACT(H2,"BRAND + SOURCE"),EXACT(H2,"OTHER"))),"INVALID - APPEARANCE TYPE",IF(NOT(OR(EXACT(I2,"DIRECT PROVIDER"),EXACT(I2,"SUBSTITUTE"),EXACT(I2,"PUBLISHER / REFERENCE"),EXACT(I2,"OFFICIAL AUTHORITY / DOCUMENTATION"),EXACT(I2,"MARKETPLACE / DIRECTORY / REVIEW"),EXACT(I2,"COMMUNITY / WITNESS"),EXACT(I2,"ANALYST / RESEARCH"),EXACT(I2,"UNRESOLVED"))),"INVALID - ROLE",IF(NOT(OR(EXACT(J2,"SAME BUYER + JOB"),EXACT(J2,"PARTIAL / SUBSTITUTE"),EXACT(J2,"NONE"),EXACT(J2,"UNKNOWN"))),"INVALID - BUYER OVERLAP",IF(NOT(OR(EXACT(M2,"YES"),EXACT(M2,"NO"),EXACT(M2,"NOT APPLICABLE / NO CITATION"))),"INVALID - PASSAGE CHECK",IF(AND(OR(EXACT(H2,"CITED SOURCE"),EXACT(H2,"BRAND + SOURCE")),EXACT(M2,"NOT APPLICABLE / NO CITATION")),"INVALID - CITATION/PASSAGE CONTRADICTION",IF(NOT(OR(EXACT(N2,"YES"),EXACT(N2,"NO - ONE OBSERVATION"),EXACT(N2,"NOT TESTED YET"))),"INVALID - REPEAT STATE",IF(EXACT(I2,"UNRESOLVED"),"UNRESOLVED - SOURCE ROLE",IF(EXACT(J2,"UNKNOWN"),"UNRESOLVED - BUYER OVERLAP",IF(AND(OR(EXACT(H2,"CITED SOURCE"),EXACT(H2,"BRAND + SOURCE")),EXACT(M2,"NO")),"EVIDENCE INSUFFICIENT - PASSAGE",IF(AND(OR(EXACT(H2,"CITED SOURCE"),EXACT(H2,"BRAND + SOURCE")),EXACT(M2,"YES"),OR(K2="",L2="")),"EVIDENCE INSUFFICIENT - CITATION DETAIL",IF(AND(EXACT(N2,"YES"),O2=""),"UNRESOLVED - REPEAT GROUP",IF(AND(EXACT(I2,"DIRECT PROVIDER"),EXACT(J2,"SAME BUYER + JOB")),"DIRECT COMPETITOR EVIDENCE",IF(AND(EXACT(I2,"SUBSTITUTE"),OR(EXACT(J2,"SAME BUYER + JOB"),EXACT(J2,"PARTIAL / SUBSTITUTE"))),"SUBSTITUTE COMPETITOR EVIDENCE",IF(AND(OR(EXACT(I2,"PUBLISHER / REFERENCE"),EXACT(I2,"OFFICIAL AUTHORITY / DOCUMENTATION"),EXACT(I2,"MARKETPLACE / DIRECTORY / REVIEW"),EXACT(I2,"COMMUNITY / WITNESS"),EXACT(I2,"ANALYST / RESEARCH")),EXACT(J2,"NONE")),"INFLUENTIAL NON-RIVAL SOURCE",IF(EXACT(J2,"NONE"),"NON-RIVAL EVIDENCE OBJECT","CLASSIFIED WITH BOUNDARY")))))))))))))))))))))))))</x:f>
        <x:v>UNRESOLVED - START SCOPE</x:v>
      </x:c>
      <x:c r="S2" s="105" t="str">
        <x:f>IF(A2="","",IF(LEFT(R2,7)="INVALID","Correct the unsupported, contradictory, out-of-scope or duplicate controlled value before interpretation.",IF(R2="UNRESOLVED - START SCOPE","Complete START scope; row validity is intentionally blocked.",IF(R2="UNRESOLVED - ROW INPUT","Complete the required observation fields before interpretation.",IF(R2="UNRESOLVED - SOURCE ROLE","Inspect why the entity/source belongs in the answer and assign its role.",IF(R2="UNRESOLVED - BUYER OVERLAP","Establish same-buyer/same-job, substitute, partial or non-rival status.",IF(R2="UNRESOLVED - REPEAT GROUP","Assign the repeat observation to a repeat group before pattern comparison.",IF(R2="EVIDENCE INSUFFICIENT - PASSAGE","Open the cited source and record what claim or passage it supports.",IF(R2="EVIDENCE INSUFFICIENT - CITATION DETAIL","Record both the cited URL and the supported claim/passage before this citation-based observation can be shared.",IF(R2="DIRECT COMPETITOR EVIDENCE","Compare answer criteria, supporting sources and entity/product evidence before choosing an intervention.",IF(R2="SUBSTITUTE COMPETITOR EVIDENCE","Map substitution conditions and buyer trade-offs before treating the source as like-for-like.",IF(R2="INFLUENTIAL NON-RIVAL SOURCE","Route the gap to source, authority, entity or passage review - not the direct-competitor set.",IF(R2="NON-RIVAL EVIDENCE OBJECT","Use the observation only for the evidence/source role it performs.","Document the boundary before aggregation or handoff.")))))))))))))</x:f>
        <x:v>Complete START scope; row validity is intentionally blocked.</x:v>
      </x:c>
      <x:c r="T2" s="105" t="str">
        <x:f>IF(A2="","",IF(OR(LEFT(R2,7)="INVALID",LEFT(R2,10)="UNRESOLVED",LEFT(R2,21)="EVIDENCE INSUFFICIENT",Q2="",P2=""),"NOT READY","READY TO SHARE"))</x:f>
        <x:v>NOT READY</x:v>
      </x:c>
      <x:c r="U2" s="101" t="str">
        <x:v>Fictional/composite example. Delete or overwrite before real analysis.</x:v>
      </x:c>
    </x:row>
    <x:row r="3">
      <x:c r="A3" s="33"/>
      <x:c r="B3" s="33"/>
      <x:c r="C3" s="33"/>
      <x:c r="D3" s="33"/>
      <x:c r="E3" s="33"/>
      <x:c r="F3" s="64"/>
      <x:c r="G3" s="33"/>
      <x:c r="H3" s="33"/>
      <x:c r="I3" s="33"/>
      <x:c r="J3" s="33"/>
      <x:c r="K3" s="33"/>
      <x:c r="L3" s="33"/>
      <x:c r="M3" s="33"/>
      <x:c r="N3" s="101"/>
      <x:c r="O3" s="101"/>
      <x:c r="P3" s="101"/>
      <x:c r="Q3" s="101"/>
      <x:c r="R3" s="105" t="str">
        <x:f>IF(A3="","",IF(COUNTIF($A$2:$A$201,A3)&gt;1,"INVALID - DUPLICATE ID",IF(OR(START!$B$6="",START!$B$7="",START!$B$8="",START!$B$9="",START!$B$10="",START!$B$11="",START!$B$12=""),"UNRESOLVED - START SCOPE",IF(OR(B3="",C3="",D3="",E3="",F3="",G3="",H3="",I3="",J3="",M3="",N3="",P3=""),"UNRESOLVED - ROW INPUT",IF(NOT(OR(EXACT(B3,"CATEGORY / DEFINITION"),EXACT(B3,"PROBLEM / DIAGNOSTIC"),EXACT(B3,"COMPARISON / ALTERNATIVES"),EXACT(B3,"IMPLEMENTATION / EVIDENCE"),EXACT(B3,"PURCHASE / SELECTION"),EXACT(B3,"RISK / OBJECTION"),EXACT(B3,"OTHER"))),"INVALID - PROMPT FAMILY",IF(NOT(OR(EXACT(D3,"Google AI Overviews"),EXACT(D3,"Google AI Mode"),EXACT(D3,"ChatGPT search"),EXACT(D3,"Microsoft Copilot / Bing AI"),EXACT(D3,"Perplexity"),EXACT(D3,"Gemini"),EXACT(D3,"Other"))),"INVALID - SURFACE",IF(AND(NOT(EXACT(START!$B$10,"MULTI-SURFACE")),NOT(EXACT(D3,START!$B$10))),"INVALID - SURFACE OUT OF SCOPE",IF(AND(NOT(EXACT(START!$B$9,"MULTI-LOCALE")),NOT(EXACT(E3,START!$B$9))),"INVALID - LOCALE OUT OF SCOPE",IF(NOT(ISNUMBER(F3)),"INVALID - OBSERVED DATE",IF(OR(F3&lt;START!$B$11,F3&gt;START!$B$12),"INVALID - DATE OUT OF SCOPE",IF(NOT(OR(EXACT(H3,"BRAND / PROVIDER"),EXACT(H3,"CITED SOURCE"),EXACT(H3,"BRAND + SOURCE"),EXACT(H3,"OTHER"))),"INVALID - APPEARANCE TYPE",IF(NOT(OR(EXACT(I3,"DIRECT PROVIDER"),EXACT(I3,"SUBSTITUTE"),EXACT(I3,"PUBLISHER / REFERENCE"),EXACT(I3,"OFFICIAL AUTHORITY / DOCUMENTATION"),EXACT(I3,"MARKETPLACE / DIRECTORY / REVIEW"),EXACT(I3,"COMMUNITY / WITNESS"),EXACT(I3,"ANALYST / RESEARCH"),EXACT(I3,"UNRESOLVED"))),"INVALID - ROLE",IF(NOT(OR(EXACT(J3,"SAME BUYER + JOB"),EXACT(J3,"PARTIAL / SUBSTITUTE"),EXACT(J3,"NONE"),EXACT(J3,"UNKNOWN"))),"INVALID - BUYER OVERLAP",IF(NOT(OR(EXACT(M3,"YES"),EXACT(M3,"NO"),EXACT(M3,"NOT APPLICABLE / NO CITATION"))),"INVALID - PASSAGE CHECK",IF(AND(OR(EXACT(H3,"CITED SOURCE"),EXACT(H3,"BRAND + SOURCE")),EXACT(M3,"NOT APPLICABLE / NO CITATION")),"INVALID - CITATION/PASSAGE CONTRADICTION",IF(NOT(OR(EXACT(N3,"YES"),EXACT(N3,"NO - ONE OBSERVATION"),EXACT(N3,"NOT TESTED YET"))),"INVALID - REPEAT STATE",IF(EXACT(I3,"UNRESOLVED"),"UNRESOLVED - SOURCE ROLE",IF(EXACT(J3,"UNKNOWN"),"UNRESOLVED - BUYER OVERLAP",IF(AND(OR(EXACT(H3,"CITED SOURCE"),EXACT(H3,"BRAND + SOURCE")),EXACT(M3,"NO")),"EVIDENCE INSUFFICIENT - PASSAGE",IF(AND(OR(EXACT(H3,"CITED SOURCE"),EXACT(H3,"BRAND + SOURCE")),EXACT(M3,"YES"),OR(K3="",L3="")),"EVIDENCE INSUFFICIENT - CITATION DETAIL",IF(AND(EXACT(N3,"YES"),O3=""),"UNRESOLVED - REPEAT GROUP",IF(AND(EXACT(I3,"DIRECT PROVIDER"),EXACT(J3,"SAME BUYER + JOB")),"DIRECT COMPETITOR EVIDENCE",IF(AND(EXACT(I3,"SUBSTITUTE"),OR(EXACT(J3,"SAME BUYER + JOB"),EXACT(J3,"PARTIAL / SUBSTITUTE"))),"SUBSTITUTE COMPETITOR EVIDENCE",IF(AND(OR(EXACT(I3,"PUBLISHER / REFERENCE"),EXACT(I3,"OFFICIAL AUTHORITY / DOCUMENTATION"),EXACT(I3,"MARKETPLACE / DIRECTORY / REVIEW"),EXACT(I3,"COMMUNITY / WITNESS"),EXACT(I3,"ANALYST / RESEARCH")),EXACT(J3,"NONE")),"INFLUENTIAL NON-RIVAL SOURCE",IF(EXACT(J3,"NONE"),"NON-RIVAL EVIDENCE OBJECT","CLASSIFIED WITH BOUNDARY")))))))))))))))))))))))))</x:f>
      </x:c>
      <x:c r="S3" s="105" t="str">
        <x:f>IF(A3="","",IF(LEFT(R3,7)="INVALID","Correct the unsupported, contradictory, out-of-scope or duplicate controlled value before interpretation.",IF(R3="UNRESOLVED - START SCOPE","Complete START scope; row validity is intentionally blocked.",IF(R3="UNRESOLVED - ROW INPUT","Complete the required observation fields before interpretation.",IF(R3="UNRESOLVED - SOURCE ROLE","Inspect why the entity/source belongs in the answer and assign its role.",IF(R3="UNRESOLVED - BUYER OVERLAP","Establish same-buyer/same-job, substitute, partial or non-rival status.",IF(R3="UNRESOLVED - REPEAT GROUP","Assign the repeat observation to a repeat group before pattern comparison.",IF(R3="EVIDENCE INSUFFICIENT - PASSAGE","Open the cited source and record what claim or passage it supports.",IF(R3="EVIDENCE INSUFFICIENT - CITATION DETAIL","Record both the cited URL and the supported claim/passage before this citation-based observation can be shared.",IF(R3="DIRECT COMPETITOR EVIDENCE","Compare answer criteria, supporting sources and entity/product evidence before choosing an intervention.",IF(R3="SUBSTITUTE COMPETITOR EVIDENCE","Map substitution conditions and buyer trade-offs before treating the source as like-for-like.",IF(R3="INFLUENTIAL NON-RIVAL SOURCE","Route the gap to source, authority, entity or passage review - not the direct-competitor set.",IF(R3="NON-RIVAL EVIDENCE OBJECT","Use the observation only for the evidence/source role it performs.","Document the boundary before aggregation or handoff.")))))))))))))</x:f>
      </x:c>
      <x:c r="T3" s="105" t="str">
        <x:f>IF(A3="","",IF(OR(LEFT(R3,7)="INVALID",LEFT(R3,10)="UNRESOLVED",LEFT(R3,21)="EVIDENCE INSUFFICIENT",Q3="",P3=""),"NOT READY","READY TO SHARE"))</x:f>
      </x:c>
      <x:c r="U3" s="101"/>
    </x:row>
    <x:row r="4">
      <x:c r="A4" s="33"/>
      <x:c r="B4" s="33"/>
      <x:c r="C4" s="33"/>
      <x:c r="D4" s="33"/>
      <x:c r="E4" s="33"/>
      <x:c r="F4" s="64"/>
      <x:c r="G4" s="33"/>
      <x:c r="H4" s="33"/>
      <x:c r="I4" s="33"/>
      <x:c r="J4" s="33"/>
      <x:c r="K4" s="33"/>
      <x:c r="L4" s="33"/>
      <x:c r="M4" s="33"/>
      <x:c r="N4" s="101"/>
      <x:c r="O4" s="101"/>
      <x:c r="P4" s="101"/>
      <x:c r="Q4" s="101"/>
      <x:c r="R4" s="105" t="str">
        <x:f>IF(A4="","",IF(COUNTIF($A$2:$A$201,A4)&gt;1,"INVALID - DUPLICATE ID",IF(OR(START!$B$6="",START!$B$7="",START!$B$8="",START!$B$9="",START!$B$10="",START!$B$11="",START!$B$12=""),"UNRESOLVED - START SCOPE",IF(OR(B4="",C4="",D4="",E4="",F4="",G4="",H4="",I4="",J4="",M4="",N4="",P4=""),"UNRESOLVED - ROW INPUT",IF(NOT(OR(EXACT(B4,"CATEGORY / DEFINITION"),EXACT(B4,"PROBLEM / DIAGNOSTIC"),EXACT(B4,"COMPARISON / ALTERNATIVES"),EXACT(B4,"IMPLEMENTATION / EVIDENCE"),EXACT(B4,"PURCHASE / SELECTION"),EXACT(B4,"RISK / OBJECTION"),EXACT(B4,"OTHER"))),"INVALID - PROMPT FAMILY",IF(NOT(OR(EXACT(D4,"Google AI Overviews"),EXACT(D4,"Google AI Mode"),EXACT(D4,"ChatGPT search"),EXACT(D4,"Microsoft Copilot / Bing AI"),EXACT(D4,"Perplexity"),EXACT(D4,"Gemini"),EXACT(D4,"Other"))),"INVALID - SURFACE",IF(AND(NOT(EXACT(START!$B$10,"MULTI-SURFACE")),NOT(EXACT(D4,START!$B$10))),"INVALID - SURFACE OUT OF SCOPE",IF(AND(NOT(EXACT(START!$B$9,"MULTI-LOCALE")),NOT(EXACT(E4,START!$B$9))),"INVALID - LOCALE OUT OF SCOPE",IF(NOT(ISNUMBER(F4)),"INVALID - OBSERVED DATE",IF(OR(F4&lt;START!$B$11,F4&gt;START!$B$12),"INVALID - DATE OUT OF SCOPE",IF(NOT(OR(EXACT(H4,"BRAND / PROVIDER"),EXACT(H4,"CITED SOURCE"),EXACT(H4,"BRAND + SOURCE"),EXACT(H4,"OTHER"))),"INVALID - APPEARANCE TYPE",IF(NOT(OR(EXACT(I4,"DIRECT PROVIDER"),EXACT(I4,"SUBSTITUTE"),EXACT(I4,"PUBLISHER / REFERENCE"),EXACT(I4,"OFFICIAL AUTHORITY / DOCUMENTATION"),EXACT(I4,"MARKETPLACE / DIRECTORY / REVIEW"),EXACT(I4,"COMMUNITY / WITNESS"),EXACT(I4,"ANALYST / RESEARCH"),EXACT(I4,"UNRESOLVED"))),"INVALID - ROLE",IF(NOT(OR(EXACT(J4,"SAME BUYER + JOB"),EXACT(J4,"PARTIAL / SUBSTITUTE"),EXACT(J4,"NONE"),EXACT(J4,"UNKNOWN"))),"INVALID - BUYER OVERLAP",IF(NOT(OR(EXACT(M4,"YES"),EXACT(M4,"NO"),EXACT(M4,"NOT APPLICABLE / NO CITATION"))),"INVALID - PASSAGE CHECK",IF(AND(OR(EXACT(H4,"CITED SOURCE"),EXACT(H4,"BRAND + SOURCE")),EXACT(M4,"NOT APPLICABLE / NO CITATION")),"INVALID - CITATION/PASSAGE CONTRADICTION",IF(NOT(OR(EXACT(N4,"YES"),EXACT(N4,"NO - ONE OBSERVATION"),EXACT(N4,"NOT TESTED YET"))),"INVALID - REPEAT STATE",IF(EXACT(I4,"UNRESOLVED"),"UNRESOLVED - SOURCE ROLE",IF(EXACT(J4,"UNKNOWN"),"UNRESOLVED - BUYER OVERLAP",IF(AND(OR(EXACT(H4,"CITED SOURCE"),EXACT(H4,"BRAND + SOURCE")),EXACT(M4,"NO")),"EVIDENCE INSUFFICIENT - PASSAGE",IF(AND(OR(EXACT(H4,"CITED SOURCE"),EXACT(H4,"BRAND + SOURCE")),EXACT(M4,"YES"),OR(K4="",L4="")),"EVIDENCE INSUFFICIENT - CITATION DETAIL",IF(AND(EXACT(N4,"YES"),O4=""),"UNRESOLVED - REPEAT GROUP",IF(AND(EXACT(I4,"DIRECT PROVIDER"),EXACT(J4,"SAME BUYER + JOB")),"DIRECT COMPETITOR EVIDENCE",IF(AND(EXACT(I4,"SUBSTITUTE"),OR(EXACT(J4,"SAME BUYER + JOB"),EXACT(J4,"PARTIAL / SUBSTITUTE"))),"SUBSTITUTE COMPETITOR EVIDENCE",IF(AND(OR(EXACT(I4,"PUBLISHER / REFERENCE"),EXACT(I4,"OFFICIAL AUTHORITY / DOCUMENTATION"),EXACT(I4,"MARKETPLACE / DIRECTORY / REVIEW"),EXACT(I4,"COMMUNITY / WITNESS"),EXACT(I4,"ANALYST / RESEARCH")),EXACT(J4,"NONE")),"INFLUENTIAL NON-RIVAL SOURCE",IF(EXACT(J4,"NONE"),"NON-RIVAL EVIDENCE OBJECT","CLASSIFIED WITH BOUNDARY")))))))))))))))))))))))))</x:f>
      </x:c>
      <x:c r="S4" s="105" t="str">
        <x:f>IF(A4="","",IF(LEFT(R4,7)="INVALID","Correct the unsupported, contradictory, out-of-scope or duplicate controlled value before interpretation.",IF(R4="UNRESOLVED - START SCOPE","Complete START scope; row validity is intentionally blocked.",IF(R4="UNRESOLVED - ROW INPUT","Complete the required observation fields before interpretation.",IF(R4="UNRESOLVED - SOURCE ROLE","Inspect why the entity/source belongs in the answer and assign its role.",IF(R4="UNRESOLVED - BUYER OVERLAP","Establish same-buyer/same-job, substitute, partial or non-rival status.",IF(R4="UNRESOLVED - REPEAT GROUP","Assign the repeat observation to a repeat group before pattern comparison.",IF(R4="EVIDENCE INSUFFICIENT - PASSAGE","Open the cited source and record what claim or passage it supports.",IF(R4="EVIDENCE INSUFFICIENT - CITATION DETAIL","Record both the cited URL and the supported claim/passage before this citation-based observation can be shared.",IF(R4="DIRECT COMPETITOR EVIDENCE","Compare answer criteria, supporting sources and entity/product evidence before choosing an intervention.",IF(R4="SUBSTITUTE COMPETITOR EVIDENCE","Map substitution conditions and buyer trade-offs before treating the source as like-for-like.",IF(R4="INFLUENTIAL NON-RIVAL SOURCE","Route the gap to source, authority, entity or passage review - not the direct-competitor set.",IF(R4="NON-RIVAL EVIDENCE OBJECT","Use the observation only for the evidence/source role it performs.","Document the boundary before aggregation or handoff.")))))))))))))</x:f>
      </x:c>
      <x:c r="T4" s="105" t="str">
        <x:f>IF(A4="","",IF(OR(LEFT(R4,7)="INVALID",LEFT(R4,10)="UNRESOLVED",LEFT(R4,21)="EVIDENCE INSUFFICIENT",Q4="",P4=""),"NOT READY","READY TO SHARE"))</x:f>
      </x:c>
      <x:c r="U4" s="101"/>
    </x:row>
    <x:row r="5">
      <x:c r="A5" s="33"/>
      <x:c r="B5" s="33"/>
      <x:c r="C5" s="33"/>
      <x:c r="D5" s="33"/>
      <x:c r="E5" s="33"/>
      <x:c r="F5" s="64"/>
      <x:c r="G5" s="33"/>
      <x:c r="H5" s="33"/>
      <x:c r="I5" s="33"/>
      <x:c r="J5" s="33"/>
      <x:c r="K5" s="33"/>
      <x:c r="L5" s="33"/>
      <x:c r="M5" s="33"/>
      <x:c r="N5" s="101"/>
      <x:c r="O5" s="101"/>
      <x:c r="P5" s="101"/>
      <x:c r="Q5" s="101"/>
      <x:c r="R5" s="105" t="str">
        <x:f>IF(A5="","",IF(COUNTIF($A$2:$A$201,A5)&gt;1,"INVALID - DUPLICATE ID",IF(OR(START!$B$6="",START!$B$7="",START!$B$8="",START!$B$9="",START!$B$10="",START!$B$11="",START!$B$12=""),"UNRESOLVED - START SCOPE",IF(OR(B5="",C5="",D5="",E5="",F5="",G5="",H5="",I5="",J5="",M5="",N5="",P5=""),"UNRESOLVED - ROW INPUT",IF(NOT(OR(EXACT(B5,"CATEGORY / DEFINITION"),EXACT(B5,"PROBLEM / DIAGNOSTIC"),EXACT(B5,"COMPARISON / ALTERNATIVES"),EXACT(B5,"IMPLEMENTATION / EVIDENCE"),EXACT(B5,"PURCHASE / SELECTION"),EXACT(B5,"RISK / OBJECTION"),EXACT(B5,"OTHER"))),"INVALID - PROMPT FAMILY",IF(NOT(OR(EXACT(D5,"Google AI Overviews"),EXACT(D5,"Google AI Mode"),EXACT(D5,"ChatGPT search"),EXACT(D5,"Microsoft Copilot / Bing AI"),EXACT(D5,"Perplexity"),EXACT(D5,"Gemini"),EXACT(D5,"Other"))),"INVALID - SURFACE",IF(AND(NOT(EXACT(START!$B$10,"MULTI-SURFACE")),NOT(EXACT(D5,START!$B$10))),"INVALID - SURFACE OUT OF SCOPE",IF(AND(NOT(EXACT(START!$B$9,"MULTI-LOCALE")),NOT(EXACT(E5,START!$B$9))),"INVALID - LOCALE OUT OF SCOPE",IF(NOT(ISNUMBER(F5)),"INVALID - OBSERVED DATE",IF(OR(F5&lt;START!$B$11,F5&gt;START!$B$12),"INVALID - DATE OUT OF SCOPE",IF(NOT(OR(EXACT(H5,"BRAND / PROVIDER"),EXACT(H5,"CITED SOURCE"),EXACT(H5,"BRAND + SOURCE"),EXACT(H5,"OTHER"))),"INVALID - APPEARANCE TYPE",IF(NOT(OR(EXACT(I5,"DIRECT PROVIDER"),EXACT(I5,"SUBSTITUTE"),EXACT(I5,"PUBLISHER / REFERENCE"),EXACT(I5,"OFFICIAL AUTHORITY / DOCUMENTATION"),EXACT(I5,"MARKETPLACE / DIRECTORY / REVIEW"),EXACT(I5,"COMMUNITY / WITNESS"),EXACT(I5,"ANALYST / RESEARCH"),EXACT(I5,"UNRESOLVED"))),"INVALID - ROLE",IF(NOT(OR(EXACT(J5,"SAME BUYER + JOB"),EXACT(J5,"PARTIAL / SUBSTITUTE"),EXACT(J5,"NONE"),EXACT(J5,"UNKNOWN"))),"INVALID - BUYER OVERLAP",IF(NOT(OR(EXACT(M5,"YES"),EXACT(M5,"NO"),EXACT(M5,"NOT APPLICABLE / NO CITATION"))),"INVALID - PASSAGE CHECK",IF(AND(OR(EXACT(H5,"CITED SOURCE"),EXACT(H5,"BRAND + SOURCE")),EXACT(M5,"NOT APPLICABLE / NO CITATION")),"INVALID - CITATION/PASSAGE CONTRADICTION",IF(NOT(OR(EXACT(N5,"YES"),EXACT(N5,"NO - ONE OBSERVATION"),EXACT(N5,"NOT TESTED YET"))),"INVALID - REPEAT STATE",IF(EXACT(I5,"UNRESOLVED"),"UNRESOLVED - SOURCE ROLE",IF(EXACT(J5,"UNKNOWN"),"UNRESOLVED - BUYER OVERLAP",IF(AND(OR(EXACT(H5,"CITED SOURCE"),EXACT(H5,"BRAND + SOURCE")),EXACT(M5,"NO")),"EVIDENCE INSUFFICIENT - PASSAGE",IF(AND(OR(EXACT(H5,"CITED SOURCE"),EXACT(H5,"BRAND + SOURCE")),EXACT(M5,"YES"),OR(K5="",L5="")),"EVIDENCE INSUFFICIENT - CITATION DETAIL",IF(AND(EXACT(N5,"YES"),O5=""),"UNRESOLVED - REPEAT GROUP",IF(AND(EXACT(I5,"DIRECT PROVIDER"),EXACT(J5,"SAME BUYER + JOB")),"DIRECT COMPETITOR EVIDENCE",IF(AND(EXACT(I5,"SUBSTITUTE"),OR(EXACT(J5,"SAME BUYER + JOB"),EXACT(J5,"PARTIAL / SUBSTITUTE"))),"SUBSTITUTE COMPETITOR EVIDENCE",IF(AND(OR(EXACT(I5,"PUBLISHER / REFERENCE"),EXACT(I5,"OFFICIAL AUTHORITY / DOCUMENTATION"),EXACT(I5,"MARKETPLACE / DIRECTORY / REVIEW"),EXACT(I5,"COMMUNITY / WITNESS"),EXACT(I5,"ANALYST / RESEARCH")),EXACT(J5,"NONE")),"INFLUENTIAL NON-RIVAL SOURCE",IF(EXACT(J5,"NONE"),"NON-RIVAL EVIDENCE OBJECT","CLASSIFIED WITH BOUNDARY")))))))))))))))))))))))))</x:f>
      </x:c>
      <x:c r="S5" s="105" t="str">
        <x:f>IF(A5="","",IF(LEFT(R5,7)="INVALID","Correct the unsupported, contradictory, out-of-scope or duplicate controlled value before interpretation.",IF(R5="UNRESOLVED - START SCOPE","Complete START scope; row validity is intentionally blocked.",IF(R5="UNRESOLVED - ROW INPUT","Complete the required observation fields before interpretation.",IF(R5="UNRESOLVED - SOURCE ROLE","Inspect why the entity/source belongs in the answer and assign its role.",IF(R5="UNRESOLVED - BUYER OVERLAP","Establish same-buyer/same-job, substitute, partial or non-rival status.",IF(R5="UNRESOLVED - REPEAT GROUP","Assign the repeat observation to a repeat group before pattern comparison.",IF(R5="EVIDENCE INSUFFICIENT - PASSAGE","Open the cited source and record what claim or passage it supports.",IF(R5="EVIDENCE INSUFFICIENT - CITATION DETAIL","Record both the cited URL and the supported claim/passage before this citation-based observation can be shared.",IF(R5="DIRECT COMPETITOR EVIDENCE","Compare answer criteria, supporting sources and entity/product evidence before choosing an intervention.",IF(R5="SUBSTITUTE COMPETITOR EVIDENCE","Map substitution conditions and buyer trade-offs before treating the source as like-for-like.",IF(R5="INFLUENTIAL NON-RIVAL SOURCE","Route the gap to source, authority, entity or passage review - not the direct-competitor set.",IF(R5="NON-RIVAL EVIDENCE OBJECT","Use the observation only for the evidence/source role it performs.","Document the boundary before aggregation or handoff.")))))))))))))</x:f>
      </x:c>
      <x:c r="T5" s="105" t="str">
        <x:f>IF(A5="","",IF(OR(LEFT(R5,7)="INVALID",LEFT(R5,10)="UNRESOLVED",LEFT(R5,21)="EVIDENCE INSUFFICIENT",Q5="",P5=""),"NOT READY","READY TO SHARE"))</x:f>
      </x:c>
      <x:c r="U5" s="101"/>
    </x:row>
    <x:row r="6">
      <x:c r="A6" s="33"/>
      <x:c r="B6" s="33"/>
      <x:c r="C6" s="33"/>
      <x:c r="D6" s="33"/>
      <x:c r="E6" s="33"/>
      <x:c r="F6" s="64"/>
      <x:c r="G6" s="33"/>
      <x:c r="H6" s="33"/>
      <x:c r="I6" s="33"/>
      <x:c r="J6" s="33"/>
      <x:c r="K6" s="33"/>
      <x:c r="L6" s="33"/>
      <x:c r="M6" s="33"/>
      <x:c r="N6" s="101"/>
      <x:c r="O6" s="101"/>
      <x:c r="P6" s="101"/>
      <x:c r="Q6" s="101"/>
      <x:c r="R6" s="105" t="str">
        <x:f>IF(A6="","",IF(COUNTIF($A$2:$A$201,A6)&gt;1,"INVALID - DUPLICATE ID",IF(OR(START!$B$6="",START!$B$7="",START!$B$8="",START!$B$9="",START!$B$10="",START!$B$11="",START!$B$12=""),"UNRESOLVED - START SCOPE",IF(OR(B6="",C6="",D6="",E6="",F6="",G6="",H6="",I6="",J6="",M6="",N6="",P6=""),"UNRESOLVED - ROW INPUT",IF(NOT(OR(EXACT(B6,"CATEGORY / DEFINITION"),EXACT(B6,"PROBLEM / DIAGNOSTIC"),EXACT(B6,"COMPARISON / ALTERNATIVES"),EXACT(B6,"IMPLEMENTATION / EVIDENCE"),EXACT(B6,"PURCHASE / SELECTION"),EXACT(B6,"RISK / OBJECTION"),EXACT(B6,"OTHER"))),"INVALID - PROMPT FAMILY",IF(NOT(OR(EXACT(D6,"Google AI Overviews"),EXACT(D6,"Google AI Mode"),EXACT(D6,"ChatGPT search"),EXACT(D6,"Microsoft Copilot / Bing AI"),EXACT(D6,"Perplexity"),EXACT(D6,"Gemini"),EXACT(D6,"Other"))),"INVALID - SURFACE",IF(AND(NOT(EXACT(START!$B$10,"MULTI-SURFACE")),NOT(EXACT(D6,START!$B$10))),"INVALID - SURFACE OUT OF SCOPE",IF(AND(NOT(EXACT(START!$B$9,"MULTI-LOCALE")),NOT(EXACT(E6,START!$B$9))),"INVALID - LOCALE OUT OF SCOPE",IF(NOT(ISNUMBER(F6)),"INVALID - OBSERVED DATE",IF(OR(F6&lt;START!$B$11,F6&gt;START!$B$12),"INVALID - DATE OUT OF SCOPE",IF(NOT(OR(EXACT(H6,"BRAND / PROVIDER"),EXACT(H6,"CITED SOURCE"),EXACT(H6,"BRAND + SOURCE"),EXACT(H6,"OTHER"))),"INVALID - APPEARANCE TYPE",IF(NOT(OR(EXACT(I6,"DIRECT PROVIDER"),EXACT(I6,"SUBSTITUTE"),EXACT(I6,"PUBLISHER / REFERENCE"),EXACT(I6,"OFFICIAL AUTHORITY / DOCUMENTATION"),EXACT(I6,"MARKETPLACE / DIRECTORY / REVIEW"),EXACT(I6,"COMMUNITY / WITNESS"),EXACT(I6,"ANALYST / RESEARCH"),EXACT(I6,"UNRESOLVED"))),"INVALID - ROLE",IF(NOT(OR(EXACT(J6,"SAME BUYER + JOB"),EXACT(J6,"PARTIAL / SUBSTITUTE"),EXACT(J6,"NONE"),EXACT(J6,"UNKNOWN"))),"INVALID - BUYER OVERLAP",IF(NOT(OR(EXACT(M6,"YES"),EXACT(M6,"NO"),EXACT(M6,"NOT APPLICABLE / NO CITATION"))),"INVALID - PASSAGE CHECK",IF(AND(OR(EXACT(H6,"CITED SOURCE"),EXACT(H6,"BRAND + SOURCE")),EXACT(M6,"NOT APPLICABLE / NO CITATION")),"INVALID - CITATION/PASSAGE CONTRADICTION",IF(NOT(OR(EXACT(N6,"YES"),EXACT(N6,"NO - ONE OBSERVATION"),EXACT(N6,"NOT TESTED YET"))),"INVALID - REPEAT STATE",IF(EXACT(I6,"UNRESOLVED"),"UNRESOLVED - SOURCE ROLE",IF(EXACT(J6,"UNKNOWN"),"UNRESOLVED - BUYER OVERLAP",IF(AND(OR(EXACT(H6,"CITED SOURCE"),EXACT(H6,"BRAND + SOURCE")),EXACT(M6,"NO")),"EVIDENCE INSUFFICIENT - PASSAGE",IF(AND(OR(EXACT(H6,"CITED SOURCE"),EXACT(H6,"BRAND + SOURCE")),EXACT(M6,"YES"),OR(K6="",L6="")),"EVIDENCE INSUFFICIENT - CITATION DETAIL",IF(AND(EXACT(N6,"YES"),O6=""),"UNRESOLVED - REPEAT GROUP",IF(AND(EXACT(I6,"DIRECT PROVIDER"),EXACT(J6,"SAME BUYER + JOB")),"DIRECT COMPETITOR EVIDENCE",IF(AND(EXACT(I6,"SUBSTITUTE"),OR(EXACT(J6,"SAME BUYER + JOB"),EXACT(J6,"PARTIAL / SUBSTITUTE"))),"SUBSTITUTE COMPETITOR EVIDENCE",IF(AND(OR(EXACT(I6,"PUBLISHER / REFERENCE"),EXACT(I6,"OFFICIAL AUTHORITY / DOCUMENTATION"),EXACT(I6,"MARKETPLACE / DIRECTORY / REVIEW"),EXACT(I6,"COMMUNITY / WITNESS"),EXACT(I6,"ANALYST / RESEARCH")),EXACT(J6,"NONE")),"INFLUENTIAL NON-RIVAL SOURCE",IF(EXACT(J6,"NONE"),"NON-RIVAL EVIDENCE OBJECT","CLASSIFIED WITH BOUNDARY")))))))))))))))))))))))))</x:f>
      </x:c>
      <x:c r="S6" s="105" t="str">
        <x:f>IF(A6="","",IF(LEFT(R6,7)="INVALID","Correct the unsupported, contradictory, out-of-scope or duplicate controlled value before interpretation.",IF(R6="UNRESOLVED - START SCOPE","Complete START scope; row validity is intentionally blocked.",IF(R6="UNRESOLVED - ROW INPUT","Complete the required observation fields before interpretation.",IF(R6="UNRESOLVED - SOURCE ROLE","Inspect why the entity/source belongs in the answer and assign its role.",IF(R6="UNRESOLVED - BUYER OVERLAP","Establish same-buyer/same-job, substitute, partial or non-rival status.",IF(R6="UNRESOLVED - REPEAT GROUP","Assign the repeat observation to a repeat group before pattern comparison.",IF(R6="EVIDENCE INSUFFICIENT - PASSAGE","Open the cited source and record what claim or passage it supports.",IF(R6="EVIDENCE INSUFFICIENT - CITATION DETAIL","Record both the cited URL and the supported claim/passage before this citation-based observation can be shared.",IF(R6="DIRECT COMPETITOR EVIDENCE","Compare answer criteria, supporting sources and entity/product evidence before choosing an intervention.",IF(R6="SUBSTITUTE COMPETITOR EVIDENCE","Map substitution conditions and buyer trade-offs before treating the source as like-for-like.",IF(R6="INFLUENTIAL NON-RIVAL SOURCE","Route the gap to source, authority, entity or passage review - not the direct-competitor set.",IF(R6="NON-RIVAL EVIDENCE OBJECT","Use the observation only for the evidence/source role it performs.","Document the boundary before aggregation or handoff.")))))))))))))</x:f>
      </x:c>
      <x:c r="T6" s="105" t="str">
        <x:f>IF(A6="","",IF(OR(LEFT(R6,7)="INVALID",LEFT(R6,10)="UNRESOLVED",LEFT(R6,21)="EVIDENCE INSUFFICIENT",Q6="",P6=""),"NOT READY","READY TO SHARE"))</x:f>
      </x:c>
      <x:c r="U6" s="101"/>
    </x:row>
    <x:row r="7">
      <x:c r="A7" s="33"/>
      <x:c r="B7" s="33"/>
      <x:c r="C7" s="33"/>
      <x:c r="D7" s="33"/>
      <x:c r="E7" s="33"/>
      <x:c r="F7" s="64"/>
      <x:c r="G7" s="33"/>
      <x:c r="H7" s="33"/>
      <x:c r="I7" s="33"/>
      <x:c r="J7" s="33"/>
      <x:c r="K7" s="33"/>
      <x:c r="L7" s="33"/>
      <x:c r="M7" s="33"/>
      <x:c r="N7" s="101"/>
      <x:c r="O7" s="101"/>
      <x:c r="P7" s="101"/>
      <x:c r="Q7" s="101"/>
      <x:c r="R7" s="105" t="str">
        <x:f>IF(A7="","",IF(COUNTIF($A$2:$A$201,A7)&gt;1,"INVALID - DUPLICATE ID",IF(OR(START!$B$6="",START!$B$7="",START!$B$8="",START!$B$9="",START!$B$10="",START!$B$11="",START!$B$12=""),"UNRESOLVED - START SCOPE",IF(OR(B7="",C7="",D7="",E7="",F7="",G7="",H7="",I7="",J7="",M7="",N7="",P7=""),"UNRESOLVED - ROW INPUT",IF(NOT(OR(EXACT(B7,"CATEGORY / DEFINITION"),EXACT(B7,"PROBLEM / DIAGNOSTIC"),EXACT(B7,"COMPARISON / ALTERNATIVES"),EXACT(B7,"IMPLEMENTATION / EVIDENCE"),EXACT(B7,"PURCHASE / SELECTION"),EXACT(B7,"RISK / OBJECTION"),EXACT(B7,"OTHER"))),"INVALID - PROMPT FAMILY",IF(NOT(OR(EXACT(D7,"Google AI Overviews"),EXACT(D7,"Google AI Mode"),EXACT(D7,"ChatGPT search"),EXACT(D7,"Microsoft Copilot / Bing AI"),EXACT(D7,"Perplexity"),EXACT(D7,"Gemini"),EXACT(D7,"Other"))),"INVALID - SURFACE",IF(AND(NOT(EXACT(START!$B$10,"MULTI-SURFACE")),NOT(EXACT(D7,START!$B$10))),"INVALID - SURFACE OUT OF SCOPE",IF(AND(NOT(EXACT(START!$B$9,"MULTI-LOCALE")),NOT(EXACT(E7,START!$B$9))),"INVALID - LOCALE OUT OF SCOPE",IF(NOT(ISNUMBER(F7)),"INVALID - OBSERVED DATE",IF(OR(F7&lt;START!$B$11,F7&gt;START!$B$12),"INVALID - DATE OUT OF SCOPE",IF(NOT(OR(EXACT(H7,"BRAND / PROVIDER"),EXACT(H7,"CITED SOURCE"),EXACT(H7,"BRAND + SOURCE"),EXACT(H7,"OTHER"))),"INVALID - APPEARANCE TYPE",IF(NOT(OR(EXACT(I7,"DIRECT PROVIDER"),EXACT(I7,"SUBSTITUTE"),EXACT(I7,"PUBLISHER / REFERENCE"),EXACT(I7,"OFFICIAL AUTHORITY / DOCUMENTATION"),EXACT(I7,"MARKETPLACE / DIRECTORY / REVIEW"),EXACT(I7,"COMMUNITY / WITNESS"),EXACT(I7,"ANALYST / RESEARCH"),EXACT(I7,"UNRESOLVED"))),"INVALID - ROLE",IF(NOT(OR(EXACT(J7,"SAME BUYER + JOB"),EXACT(J7,"PARTIAL / SUBSTITUTE"),EXACT(J7,"NONE"),EXACT(J7,"UNKNOWN"))),"INVALID - BUYER OVERLAP",IF(NOT(OR(EXACT(M7,"YES"),EXACT(M7,"NO"),EXACT(M7,"NOT APPLICABLE / NO CITATION"))),"INVALID - PASSAGE CHECK",IF(AND(OR(EXACT(H7,"CITED SOURCE"),EXACT(H7,"BRAND + SOURCE")),EXACT(M7,"NOT APPLICABLE / NO CITATION")),"INVALID - CITATION/PASSAGE CONTRADICTION",IF(NOT(OR(EXACT(N7,"YES"),EXACT(N7,"NO - ONE OBSERVATION"),EXACT(N7,"NOT TESTED YET"))),"INVALID - REPEAT STATE",IF(EXACT(I7,"UNRESOLVED"),"UNRESOLVED - SOURCE ROLE",IF(EXACT(J7,"UNKNOWN"),"UNRESOLVED - BUYER OVERLAP",IF(AND(OR(EXACT(H7,"CITED SOURCE"),EXACT(H7,"BRAND + SOURCE")),EXACT(M7,"NO")),"EVIDENCE INSUFFICIENT - PASSAGE",IF(AND(OR(EXACT(H7,"CITED SOURCE"),EXACT(H7,"BRAND + SOURCE")),EXACT(M7,"YES"),OR(K7="",L7="")),"EVIDENCE INSUFFICIENT - CITATION DETAIL",IF(AND(EXACT(N7,"YES"),O7=""),"UNRESOLVED - REPEAT GROUP",IF(AND(EXACT(I7,"DIRECT PROVIDER"),EXACT(J7,"SAME BUYER + JOB")),"DIRECT COMPETITOR EVIDENCE",IF(AND(EXACT(I7,"SUBSTITUTE"),OR(EXACT(J7,"SAME BUYER + JOB"),EXACT(J7,"PARTIAL / SUBSTITUTE"))),"SUBSTITUTE COMPETITOR EVIDENCE",IF(AND(OR(EXACT(I7,"PUBLISHER / REFERENCE"),EXACT(I7,"OFFICIAL AUTHORITY / DOCUMENTATION"),EXACT(I7,"MARKETPLACE / DIRECTORY / REVIEW"),EXACT(I7,"COMMUNITY / WITNESS"),EXACT(I7,"ANALYST / RESEARCH")),EXACT(J7,"NONE")),"INFLUENTIAL NON-RIVAL SOURCE",IF(EXACT(J7,"NONE"),"NON-RIVAL EVIDENCE OBJECT","CLASSIFIED WITH BOUNDARY")))))))))))))))))))))))))</x:f>
      </x:c>
      <x:c r="S7" s="105" t="str">
        <x:f>IF(A7="","",IF(LEFT(R7,7)="INVALID","Correct the unsupported, contradictory, out-of-scope or duplicate controlled value before interpretation.",IF(R7="UNRESOLVED - START SCOPE","Complete START scope; row validity is intentionally blocked.",IF(R7="UNRESOLVED - ROW INPUT","Complete the required observation fields before interpretation.",IF(R7="UNRESOLVED - SOURCE ROLE","Inspect why the entity/source belongs in the answer and assign its role.",IF(R7="UNRESOLVED - BUYER OVERLAP","Establish same-buyer/same-job, substitute, partial or non-rival status.",IF(R7="UNRESOLVED - REPEAT GROUP","Assign the repeat observation to a repeat group before pattern comparison.",IF(R7="EVIDENCE INSUFFICIENT - PASSAGE","Open the cited source and record what claim or passage it supports.",IF(R7="EVIDENCE INSUFFICIENT - CITATION DETAIL","Record both the cited URL and the supported claim/passage before this citation-based observation can be shared.",IF(R7="DIRECT COMPETITOR EVIDENCE","Compare answer criteria, supporting sources and entity/product evidence before choosing an intervention.",IF(R7="SUBSTITUTE COMPETITOR EVIDENCE","Map substitution conditions and buyer trade-offs before treating the source as like-for-like.",IF(R7="INFLUENTIAL NON-RIVAL SOURCE","Route the gap to source, authority, entity or passage review - not the direct-competitor set.",IF(R7="NON-RIVAL EVIDENCE OBJECT","Use the observation only for the evidence/source role it performs.","Document the boundary before aggregation or handoff.")))))))))))))</x:f>
      </x:c>
      <x:c r="T7" s="105" t="str">
        <x:f>IF(A7="","",IF(OR(LEFT(R7,7)="INVALID",LEFT(R7,10)="UNRESOLVED",LEFT(R7,21)="EVIDENCE INSUFFICIENT",Q7="",P7=""),"NOT READY","READY TO SHARE"))</x:f>
      </x:c>
      <x:c r="U7" s="101"/>
    </x:row>
    <x:row r="8">
      <x:c r="A8" s="33"/>
      <x:c r="B8" s="33"/>
      <x:c r="C8" s="33"/>
      <x:c r="D8" s="33"/>
      <x:c r="E8" s="33"/>
      <x:c r="F8" s="64"/>
      <x:c r="G8" s="33"/>
      <x:c r="H8" s="33"/>
      <x:c r="I8" s="33"/>
      <x:c r="J8" s="33"/>
      <x:c r="K8" s="33"/>
      <x:c r="L8" s="33"/>
      <x:c r="M8" s="33"/>
      <x:c r="N8" s="101"/>
      <x:c r="O8" s="101"/>
      <x:c r="P8" s="101"/>
      <x:c r="Q8" s="101"/>
      <x:c r="R8" s="105" t="str">
        <x:f>IF(A8="","",IF(COUNTIF($A$2:$A$201,A8)&gt;1,"INVALID - DUPLICATE ID",IF(OR(START!$B$6="",START!$B$7="",START!$B$8="",START!$B$9="",START!$B$10="",START!$B$11="",START!$B$12=""),"UNRESOLVED - START SCOPE",IF(OR(B8="",C8="",D8="",E8="",F8="",G8="",H8="",I8="",J8="",M8="",N8="",P8=""),"UNRESOLVED - ROW INPUT",IF(NOT(OR(EXACT(B8,"CATEGORY / DEFINITION"),EXACT(B8,"PROBLEM / DIAGNOSTIC"),EXACT(B8,"COMPARISON / ALTERNATIVES"),EXACT(B8,"IMPLEMENTATION / EVIDENCE"),EXACT(B8,"PURCHASE / SELECTION"),EXACT(B8,"RISK / OBJECTION"),EXACT(B8,"OTHER"))),"INVALID - PROMPT FAMILY",IF(NOT(OR(EXACT(D8,"Google AI Overviews"),EXACT(D8,"Google AI Mode"),EXACT(D8,"ChatGPT search"),EXACT(D8,"Microsoft Copilot / Bing AI"),EXACT(D8,"Perplexity"),EXACT(D8,"Gemini"),EXACT(D8,"Other"))),"INVALID - SURFACE",IF(AND(NOT(EXACT(START!$B$10,"MULTI-SURFACE")),NOT(EXACT(D8,START!$B$10))),"INVALID - SURFACE OUT OF SCOPE",IF(AND(NOT(EXACT(START!$B$9,"MULTI-LOCALE")),NOT(EXACT(E8,START!$B$9))),"INVALID - LOCALE OUT OF SCOPE",IF(NOT(ISNUMBER(F8)),"INVALID - OBSERVED DATE",IF(OR(F8&lt;START!$B$11,F8&gt;START!$B$12),"INVALID - DATE OUT OF SCOPE",IF(NOT(OR(EXACT(H8,"BRAND / PROVIDER"),EXACT(H8,"CITED SOURCE"),EXACT(H8,"BRAND + SOURCE"),EXACT(H8,"OTHER"))),"INVALID - APPEARANCE TYPE",IF(NOT(OR(EXACT(I8,"DIRECT PROVIDER"),EXACT(I8,"SUBSTITUTE"),EXACT(I8,"PUBLISHER / REFERENCE"),EXACT(I8,"OFFICIAL AUTHORITY / DOCUMENTATION"),EXACT(I8,"MARKETPLACE / DIRECTORY / REVIEW"),EXACT(I8,"COMMUNITY / WITNESS"),EXACT(I8,"ANALYST / RESEARCH"),EXACT(I8,"UNRESOLVED"))),"INVALID - ROLE",IF(NOT(OR(EXACT(J8,"SAME BUYER + JOB"),EXACT(J8,"PARTIAL / SUBSTITUTE"),EXACT(J8,"NONE"),EXACT(J8,"UNKNOWN"))),"INVALID - BUYER OVERLAP",IF(NOT(OR(EXACT(M8,"YES"),EXACT(M8,"NO"),EXACT(M8,"NOT APPLICABLE / NO CITATION"))),"INVALID - PASSAGE CHECK",IF(AND(OR(EXACT(H8,"CITED SOURCE"),EXACT(H8,"BRAND + SOURCE")),EXACT(M8,"NOT APPLICABLE / NO CITATION")),"INVALID - CITATION/PASSAGE CONTRADICTION",IF(NOT(OR(EXACT(N8,"YES"),EXACT(N8,"NO - ONE OBSERVATION"),EXACT(N8,"NOT TESTED YET"))),"INVALID - REPEAT STATE",IF(EXACT(I8,"UNRESOLVED"),"UNRESOLVED - SOURCE ROLE",IF(EXACT(J8,"UNKNOWN"),"UNRESOLVED - BUYER OVERLAP",IF(AND(OR(EXACT(H8,"CITED SOURCE"),EXACT(H8,"BRAND + SOURCE")),EXACT(M8,"NO")),"EVIDENCE INSUFFICIENT - PASSAGE",IF(AND(OR(EXACT(H8,"CITED SOURCE"),EXACT(H8,"BRAND + SOURCE")),EXACT(M8,"YES"),OR(K8="",L8="")),"EVIDENCE INSUFFICIENT - CITATION DETAIL",IF(AND(EXACT(N8,"YES"),O8=""),"UNRESOLVED - REPEAT GROUP",IF(AND(EXACT(I8,"DIRECT PROVIDER"),EXACT(J8,"SAME BUYER + JOB")),"DIRECT COMPETITOR EVIDENCE",IF(AND(EXACT(I8,"SUBSTITUTE"),OR(EXACT(J8,"SAME BUYER + JOB"),EXACT(J8,"PARTIAL / SUBSTITUTE"))),"SUBSTITUTE COMPETITOR EVIDENCE",IF(AND(OR(EXACT(I8,"PUBLISHER / REFERENCE"),EXACT(I8,"OFFICIAL AUTHORITY / DOCUMENTATION"),EXACT(I8,"MARKETPLACE / DIRECTORY / REVIEW"),EXACT(I8,"COMMUNITY / WITNESS"),EXACT(I8,"ANALYST / RESEARCH")),EXACT(J8,"NONE")),"INFLUENTIAL NON-RIVAL SOURCE",IF(EXACT(J8,"NONE"),"NON-RIVAL EVIDENCE OBJECT","CLASSIFIED WITH BOUNDARY")))))))))))))))))))))))))</x:f>
      </x:c>
      <x:c r="S8" s="105" t="str">
        <x:f>IF(A8="","",IF(LEFT(R8,7)="INVALID","Correct the unsupported, contradictory, out-of-scope or duplicate controlled value before interpretation.",IF(R8="UNRESOLVED - START SCOPE","Complete START scope; row validity is intentionally blocked.",IF(R8="UNRESOLVED - ROW INPUT","Complete the required observation fields before interpretation.",IF(R8="UNRESOLVED - SOURCE ROLE","Inspect why the entity/source belongs in the answer and assign its role.",IF(R8="UNRESOLVED - BUYER OVERLAP","Establish same-buyer/same-job, substitute, partial or non-rival status.",IF(R8="UNRESOLVED - REPEAT GROUP","Assign the repeat observation to a repeat group before pattern comparison.",IF(R8="EVIDENCE INSUFFICIENT - PASSAGE","Open the cited source and record what claim or passage it supports.",IF(R8="EVIDENCE INSUFFICIENT - CITATION DETAIL","Record both the cited URL and the supported claim/passage before this citation-based observation can be shared.",IF(R8="DIRECT COMPETITOR EVIDENCE","Compare answer criteria, supporting sources and entity/product evidence before choosing an intervention.",IF(R8="SUBSTITUTE COMPETITOR EVIDENCE","Map substitution conditions and buyer trade-offs before treating the source as like-for-like.",IF(R8="INFLUENTIAL NON-RIVAL SOURCE","Route the gap to source, authority, entity or passage review - not the direct-competitor set.",IF(R8="NON-RIVAL EVIDENCE OBJECT","Use the observation only for the evidence/source role it performs.","Document the boundary before aggregation or handoff.")))))))))))))</x:f>
      </x:c>
      <x:c r="T8" s="105" t="str">
        <x:f>IF(A8="","",IF(OR(LEFT(R8,7)="INVALID",LEFT(R8,10)="UNRESOLVED",LEFT(R8,21)="EVIDENCE INSUFFICIENT",Q8="",P8=""),"NOT READY","READY TO SHARE"))</x:f>
      </x:c>
      <x:c r="U8" s="101"/>
    </x:row>
    <x:row r="9">
      <x:c r="A9" s="33"/>
      <x:c r="B9" s="33"/>
      <x:c r="C9" s="33"/>
      <x:c r="D9" s="33"/>
      <x:c r="E9" s="33"/>
      <x:c r="F9" s="64"/>
      <x:c r="G9" s="33"/>
      <x:c r="H9" s="33"/>
      <x:c r="I9" s="33"/>
      <x:c r="J9" s="33"/>
      <x:c r="K9" s="33"/>
      <x:c r="L9" s="33"/>
      <x:c r="M9" s="33"/>
      <x:c r="N9" s="101"/>
      <x:c r="O9" s="101"/>
      <x:c r="P9" s="101"/>
      <x:c r="Q9" s="101"/>
      <x:c r="R9" s="105" t="str">
        <x:f>IF(A9="","",IF(COUNTIF($A$2:$A$201,A9)&gt;1,"INVALID - DUPLICATE ID",IF(OR(START!$B$6="",START!$B$7="",START!$B$8="",START!$B$9="",START!$B$10="",START!$B$11="",START!$B$12=""),"UNRESOLVED - START SCOPE",IF(OR(B9="",C9="",D9="",E9="",F9="",G9="",H9="",I9="",J9="",M9="",N9="",P9=""),"UNRESOLVED - ROW INPUT",IF(NOT(OR(EXACT(B9,"CATEGORY / DEFINITION"),EXACT(B9,"PROBLEM / DIAGNOSTIC"),EXACT(B9,"COMPARISON / ALTERNATIVES"),EXACT(B9,"IMPLEMENTATION / EVIDENCE"),EXACT(B9,"PURCHASE / SELECTION"),EXACT(B9,"RISK / OBJECTION"),EXACT(B9,"OTHER"))),"INVALID - PROMPT FAMILY",IF(NOT(OR(EXACT(D9,"Google AI Overviews"),EXACT(D9,"Google AI Mode"),EXACT(D9,"ChatGPT search"),EXACT(D9,"Microsoft Copilot / Bing AI"),EXACT(D9,"Perplexity"),EXACT(D9,"Gemini"),EXACT(D9,"Other"))),"INVALID - SURFACE",IF(AND(NOT(EXACT(START!$B$10,"MULTI-SURFACE")),NOT(EXACT(D9,START!$B$10))),"INVALID - SURFACE OUT OF SCOPE",IF(AND(NOT(EXACT(START!$B$9,"MULTI-LOCALE")),NOT(EXACT(E9,START!$B$9))),"INVALID - LOCALE OUT OF SCOPE",IF(NOT(ISNUMBER(F9)),"INVALID - OBSERVED DATE",IF(OR(F9&lt;START!$B$11,F9&gt;START!$B$12),"INVALID - DATE OUT OF SCOPE",IF(NOT(OR(EXACT(H9,"BRAND / PROVIDER"),EXACT(H9,"CITED SOURCE"),EXACT(H9,"BRAND + SOURCE"),EXACT(H9,"OTHER"))),"INVALID - APPEARANCE TYPE",IF(NOT(OR(EXACT(I9,"DIRECT PROVIDER"),EXACT(I9,"SUBSTITUTE"),EXACT(I9,"PUBLISHER / REFERENCE"),EXACT(I9,"OFFICIAL AUTHORITY / DOCUMENTATION"),EXACT(I9,"MARKETPLACE / DIRECTORY / REVIEW"),EXACT(I9,"COMMUNITY / WITNESS"),EXACT(I9,"ANALYST / RESEARCH"),EXACT(I9,"UNRESOLVED"))),"INVALID - ROLE",IF(NOT(OR(EXACT(J9,"SAME BUYER + JOB"),EXACT(J9,"PARTIAL / SUBSTITUTE"),EXACT(J9,"NONE"),EXACT(J9,"UNKNOWN"))),"INVALID - BUYER OVERLAP",IF(NOT(OR(EXACT(M9,"YES"),EXACT(M9,"NO"),EXACT(M9,"NOT APPLICABLE / NO CITATION"))),"INVALID - PASSAGE CHECK",IF(AND(OR(EXACT(H9,"CITED SOURCE"),EXACT(H9,"BRAND + SOURCE")),EXACT(M9,"NOT APPLICABLE / NO CITATION")),"INVALID - CITATION/PASSAGE CONTRADICTION",IF(NOT(OR(EXACT(N9,"YES"),EXACT(N9,"NO - ONE OBSERVATION"),EXACT(N9,"NOT TESTED YET"))),"INVALID - REPEAT STATE",IF(EXACT(I9,"UNRESOLVED"),"UNRESOLVED - SOURCE ROLE",IF(EXACT(J9,"UNKNOWN"),"UNRESOLVED - BUYER OVERLAP",IF(AND(OR(EXACT(H9,"CITED SOURCE"),EXACT(H9,"BRAND + SOURCE")),EXACT(M9,"NO")),"EVIDENCE INSUFFICIENT - PASSAGE",IF(AND(OR(EXACT(H9,"CITED SOURCE"),EXACT(H9,"BRAND + SOURCE")),EXACT(M9,"YES"),OR(K9="",L9="")),"EVIDENCE INSUFFICIENT - CITATION DETAIL",IF(AND(EXACT(N9,"YES"),O9=""),"UNRESOLVED - REPEAT GROUP",IF(AND(EXACT(I9,"DIRECT PROVIDER"),EXACT(J9,"SAME BUYER + JOB")),"DIRECT COMPETITOR EVIDENCE",IF(AND(EXACT(I9,"SUBSTITUTE"),OR(EXACT(J9,"SAME BUYER + JOB"),EXACT(J9,"PARTIAL / SUBSTITUTE"))),"SUBSTITUTE COMPETITOR EVIDENCE",IF(AND(OR(EXACT(I9,"PUBLISHER / REFERENCE"),EXACT(I9,"OFFICIAL AUTHORITY / DOCUMENTATION"),EXACT(I9,"MARKETPLACE / DIRECTORY / REVIEW"),EXACT(I9,"COMMUNITY / WITNESS"),EXACT(I9,"ANALYST / RESEARCH")),EXACT(J9,"NONE")),"INFLUENTIAL NON-RIVAL SOURCE",IF(EXACT(J9,"NONE"),"NON-RIVAL EVIDENCE OBJECT","CLASSIFIED WITH BOUNDARY")))))))))))))))))))))))))</x:f>
      </x:c>
      <x:c r="S9" s="105" t="str">
        <x:f>IF(A9="","",IF(LEFT(R9,7)="INVALID","Correct the unsupported, contradictory, out-of-scope or duplicate controlled value before interpretation.",IF(R9="UNRESOLVED - START SCOPE","Complete START scope; row validity is intentionally blocked.",IF(R9="UNRESOLVED - ROW INPUT","Complete the required observation fields before interpretation.",IF(R9="UNRESOLVED - SOURCE ROLE","Inspect why the entity/source belongs in the answer and assign its role.",IF(R9="UNRESOLVED - BUYER OVERLAP","Establish same-buyer/same-job, substitute, partial or non-rival status.",IF(R9="UNRESOLVED - REPEAT GROUP","Assign the repeat observation to a repeat group before pattern comparison.",IF(R9="EVIDENCE INSUFFICIENT - PASSAGE","Open the cited source and record what claim or passage it supports.",IF(R9="EVIDENCE INSUFFICIENT - CITATION DETAIL","Record both the cited URL and the supported claim/passage before this citation-based observation can be shared.",IF(R9="DIRECT COMPETITOR EVIDENCE","Compare answer criteria, supporting sources and entity/product evidence before choosing an intervention.",IF(R9="SUBSTITUTE COMPETITOR EVIDENCE","Map substitution conditions and buyer trade-offs before treating the source as like-for-like.",IF(R9="INFLUENTIAL NON-RIVAL SOURCE","Route the gap to source, authority, entity or passage review - not the direct-competitor set.",IF(R9="NON-RIVAL EVIDENCE OBJECT","Use the observation only for the evidence/source role it performs.","Document the boundary before aggregation or handoff.")))))))))))))</x:f>
      </x:c>
      <x:c r="T9" s="105" t="str">
        <x:f>IF(A9="","",IF(OR(LEFT(R9,7)="INVALID",LEFT(R9,10)="UNRESOLVED",LEFT(R9,21)="EVIDENCE INSUFFICIENT",Q9="",P9=""),"NOT READY","READY TO SHARE"))</x:f>
      </x:c>
      <x:c r="U9" s="101"/>
    </x:row>
    <x:row r="10">
      <x:c r="A10" s="33"/>
      <x:c r="B10" s="33"/>
      <x:c r="C10" s="33"/>
      <x:c r="D10" s="33"/>
      <x:c r="E10" s="33"/>
      <x:c r="F10" s="64"/>
      <x:c r="G10" s="33"/>
      <x:c r="H10" s="33"/>
      <x:c r="I10" s="33"/>
      <x:c r="J10" s="33"/>
      <x:c r="K10" s="33"/>
      <x:c r="L10" s="33"/>
      <x:c r="M10" s="33"/>
      <x:c r="N10" s="101"/>
      <x:c r="O10" s="101"/>
      <x:c r="P10" s="101"/>
      <x:c r="Q10" s="101"/>
      <x:c r="R10" s="105" t="str">
        <x:f>IF(A10="","",IF(COUNTIF($A$2:$A$201,A10)&gt;1,"INVALID - DUPLICATE ID",IF(OR(START!$B$6="",START!$B$7="",START!$B$8="",START!$B$9="",START!$B$10="",START!$B$11="",START!$B$12=""),"UNRESOLVED - START SCOPE",IF(OR(B10="",C10="",D10="",E10="",F10="",G10="",H10="",I10="",J10="",M10="",N10="",P10=""),"UNRESOLVED - ROW INPUT",IF(NOT(OR(EXACT(B10,"CATEGORY / DEFINITION"),EXACT(B10,"PROBLEM / DIAGNOSTIC"),EXACT(B10,"COMPARISON / ALTERNATIVES"),EXACT(B10,"IMPLEMENTATION / EVIDENCE"),EXACT(B10,"PURCHASE / SELECTION"),EXACT(B10,"RISK / OBJECTION"),EXACT(B10,"OTHER"))),"INVALID - PROMPT FAMILY",IF(NOT(OR(EXACT(D10,"Google AI Overviews"),EXACT(D10,"Google AI Mode"),EXACT(D10,"ChatGPT search"),EXACT(D10,"Microsoft Copilot / Bing AI"),EXACT(D10,"Perplexity"),EXACT(D10,"Gemini"),EXACT(D10,"Other"))),"INVALID - SURFACE",IF(AND(NOT(EXACT(START!$B$10,"MULTI-SURFACE")),NOT(EXACT(D10,START!$B$10))),"INVALID - SURFACE OUT OF SCOPE",IF(AND(NOT(EXACT(START!$B$9,"MULTI-LOCALE")),NOT(EXACT(E10,START!$B$9))),"INVALID - LOCALE OUT OF SCOPE",IF(NOT(ISNUMBER(F10)),"INVALID - OBSERVED DATE",IF(OR(F10&lt;START!$B$11,F10&gt;START!$B$12),"INVALID - DATE OUT OF SCOPE",IF(NOT(OR(EXACT(H10,"BRAND / PROVIDER"),EXACT(H10,"CITED SOURCE"),EXACT(H10,"BRAND + SOURCE"),EXACT(H10,"OTHER"))),"INVALID - APPEARANCE TYPE",IF(NOT(OR(EXACT(I10,"DIRECT PROVIDER"),EXACT(I10,"SUBSTITUTE"),EXACT(I10,"PUBLISHER / REFERENCE"),EXACT(I10,"OFFICIAL AUTHORITY / DOCUMENTATION"),EXACT(I10,"MARKETPLACE / DIRECTORY / REVIEW"),EXACT(I10,"COMMUNITY / WITNESS"),EXACT(I10,"ANALYST / RESEARCH"),EXACT(I10,"UNRESOLVED"))),"INVALID - ROLE",IF(NOT(OR(EXACT(J10,"SAME BUYER + JOB"),EXACT(J10,"PARTIAL / SUBSTITUTE"),EXACT(J10,"NONE"),EXACT(J10,"UNKNOWN"))),"INVALID - BUYER OVERLAP",IF(NOT(OR(EXACT(M10,"YES"),EXACT(M10,"NO"),EXACT(M10,"NOT APPLICABLE / NO CITATION"))),"INVALID - PASSAGE CHECK",IF(AND(OR(EXACT(H10,"CITED SOURCE"),EXACT(H10,"BRAND + SOURCE")),EXACT(M10,"NOT APPLICABLE / NO CITATION")),"INVALID - CITATION/PASSAGE CONTRADICTION",IF(NOT(OR(EXACT(N10,"YES"),EXACT(N10,"NO - ONE OBSERVATION"),EXACT(N10,"NOT TESTED YET"))),"INVALID - REPEAT STATE",IF(EXACT(I10,"UNRESOLVED"),"UNRESOLVED - SOURCE ROLE",IF(EXACT(J10,"UNKNOWN"),"UNRESOLVED - BUYER OVERLAP",IF(AND(OR(EXACT(H10,"CITED SOURCE"),EXACT(H10,"BRAND + SOURCE")),EXACT(M10,"NO")),"EVIDENCE INSUFFICIENT - PASSAGE",IF(AND(OR(EXACT(H10,"CITED SOURCE"),EXACT(H10,"BRAND + SOURCE")),EXACT(M10,"YES"),OR(K10="",L10="")),"EVIDENCE INSUFFICIENT - CITATION DETAIL",IF(AND(EXACT(N10,"YES"),O10=""),"UNRESOLVED - REPEAT GROUP",IF(AND(EXACT(I10,"DIRECT PROVIDER"),EXACT(J10,"SAME BUYER + JOB")),"DIRECT COMPETITOR EVIDENCE",IF(AND(EXACT(I10,"SUBSTITUTE"),OR(EXACT(J10,"SAME BUYER + JOB"),EXACT(J10,"PARTIAL / SUBSTITUTE"))),"SUBSTITUTE COMPETITOR EVIDENCE",IF(AND(OR(EXACT(I10,"PUBLISHER / REFERENCE"),EXACT(I10,"OFFICIAL AUTHORITY / DOCUMENTATION"),EXACT(I10,"MARKETPLACE / DIRECTORY / REVIEW"),EXACT(I10,"COMMUNITY / WITNESS"),EXACT(I10,"ANALYST / RESEARCH")),EXACT(J10,"NONE")),"INFLUENTIAL NON-RIVAL SOURCE",IF(EXACT(J10,"NONE"),"NON-RIVAL EVIDENCE OBJECT","CLASSIFIED WITH BOUNDARY")))))))))))))))))))))))))</x:f>
      </x:c>
      <x:c r="S10" s="105" t="str">
        <x:f>IF(A10="","",IF(LEFT(R10,7)="INVALID","Correct the unsupported, contradictory, out-of-scope or duplicate controlled value before interpretation.",IF(R10="UNRESOLVED - START SCOPE","Complete START scope; row validity is intentionally blocked.",IF(R10="UNRESOLVED - ROW INPUT","Complete the required observation fields before interpretation.",IF(R10="UNRESOLVED - SOURCE ROLE","Inspect why the entity/source belongs in the answer and assign its role.",IF(R10="UNRESOLVED - BUYER OVERLAP","Establish same-buyer/same-job, substitute, partial or non-rival status.",IF(R10="UNRESOLVED - REPEAT GROUP","Assign the repeat observation to a repeat group before pattern comparison.",IF(R10="EVIDENCE INSUFFICIENT - PASSAGE","Open the cited source and record what claim or passage it supports.",IF(R10="EVIDENCE INSUFFICIENT - CITATION DETAIL","Record both the cited URL and the supported claim/passage before this citation-based observation can be shared.",IF(R10="DIRECT COMPETITOR EVIDENCE","Compare answer criteria, supporting sources and entity/product evidence before choosing an intervention.",IF(R10="SUBSTITUTE COMPETITOR EVIDENCE","Map substitution conditions and buyer trade-offs before treating the source as like-for-like.",IF(R10="INFLUENTIAL NON-RIVAL SOURCE","Route the gap to source, authority, entity or passage review - not the direct-competitor set.",IF(R10="NON-RIVAL EVIDENCE OBJECT","Use the observation only for the evidence/source role it performs.","Document the boundary before aggregation or handoff.")))))))))))))</x:f>
      </x:c>
      <x:c r="T10" s="105" t="str">
        <x:f>IF(A10="","",IF(OR(LEFT(R10,7)="INVALID",LEFT(R10,10)="UNRESOLVED",LEFT(R10,21)="EVIDENCE INSUFFICIENT",Q10="",P10=""),"NOT READY","READY TO SHARE"))</x:f>
      </x:c>
      <x:c r="U10" s="101"/>
    </x:row>
    <x:row r="11">
      <x:c r="A11" s="33"/>
      <x:c r="B11" s="33"/>
      <x:c r="C11" s="33"/>
      <x:c r="D11" s="33"/>
      <x:c r="E11" s="33"/>
      <x:c r="F11" s="64"/>
      <x:c r="G11" s="33"/>
      <x:c r="H11" s="33"/>
      <x:c r="I11" s="33"/>
      <x:c r="J11" s="33"/>
      <x:c r="K11" s="33"/>
      <x:c r="L11" s="33"/>
      <x:c r="M11" s="33"/>
      <x:c r="N11" s="101"/>
      <x:c r="O11" s="101"/>
      <x:c r="P11" s="101"/>
      <x:c r="Q11" s="101"/>
      <x:c r="R11" s="105" t="str">
        <x:f>IF(A11="","",IF(COUNTIF($A$2:$A$201,A11)&gt;1,"INVALID - DUPLICATE ID",IF(OR(START!$B$6="",START!$B$7="",START!$B$8="",START!$B$9="",START!$B$10="",START!$B$11="",START!$B$12=""),"UNRESOLVED - START SCOPE",IF(OR(B11="",C11="",D11="",E11="",F11="",G11="",H11="",I11="",J11="",M11="",N11="",P11=""),"UNRESOLVED - ROW INPUT",IF(NOT(OR(EXACT(B11,"CATEGORY / DEFINITION"),EXACT(B11,"PROBLEM / DIAGNOSTIC"),EXACT(B11,"COMPARISON / ALTERNATIVES"),EXACT(B11,"IMPLEMENTATION / EVIDENCE"),EXACT(B11,"PURCHASE / SELECTION"),EXACT(B11,"RISK / OBJECTION"),EXACT(B11,"OTHER"))),"INVALID - PROMPT FAMILY",IF(NOT(OR(EXACT(D11,"Google AI Overviews"),EXACT(D11,"Google AI Mode"),EXACT(D11,"ChatGPT search"),EXACT(D11,"Microsoft Copilot / Bing AI"),EXACT(D11,"Perplexity"),EXACT(D11,"Gemini"),EXACT(D11,"Other"))),"INVALID - SURFACE",IF(AND(NOT(EXACT(START!$B$10,"MULTI-SURFACE")),NOT(EXACT(D11,START!$B$10))),"INVALID - SURFACE OUT OF SCOPE",IF(AND(NOT(EXACT(START!$B$9,"MULTI-LOCALE")),NOT(EXACT(E11,START!$B$9))),"INVALID - LOCALE OUT OF SCOPE",IF(NOT(ISNUMBER(F11)),"INVALID - OBSERVED DATE",IF(OR(F11&lt;START!$B$11,F11&gt;START!$B$12),"INVALID - DATE OUT OF SCOPE",IF(NOT(OR(EXACT(H11,"BRAND / PROVIDER"),EXACT(H11,"CITED SOURCE"),EXACT(H11,"BRAND + SOURCE"),EXACT(H11,"OTHER"))),"INVALID - APPEARANCE TYPE",IF(NOT(OR(EXACT(I11,"DIRECT PROVIDER"),EXACT(I11,"SUBSTITUTE"),EXACT(I11,"PUBLISHER / REFERENCE"),EXACT(I11,"OFFICIAL AUTHORITY / DOCUMENTATION"),EXACT(I11,"MARKETPLACE / DIRECTORY / REVIEW"),EXACT(I11,"COMMUNITY / WITNESS"),EXACT(I11,"ANALYST / RESEARCH"),EXACT(I11,"UNRESOLVED"))),"INVALID - ROLE",IF(NOT(OR(EXACT(J11,"SAME BUYER + JOB"),EXACT(J11,"PARTIAL / SUBSTITUTE"),EXACT(J11,"NONE"),EXACT(J11,"UNKNOWN"))),"INVALID - BUYER OVERLAP",IF(NOT(OR(EXACT(M11,"YES"),EXACT(M11,"NO"),EXACT(M11,"NOT APPLICABLE / NO CITATION"))),"INVALID - PASSAGE CHECK",IF(AND(OR(EXACT(H11,"CITED SOURCE"),EXACT(H11,"BRAND + SOURCE")),EXACT(M11,"NOT APPLICABLE / NO CITATION")),"INVALID - CITATION/PASSAGE CONTRADICTION",IF(NOT(OR(EXACT(N11,"YES"),EXACT(N11,"NO - ONE OBSERVATION"),EXACT(N11,"NOT TESTED YET"))),"INVALID - REPEAT STATE",IF(EXACT(I11,"UNRESOLVED"),"UNRESOLVED - SOURCE ROLE",IF(EXACT(J11,"UNKNOWN"),"UNRESOLVED - BUYER OVERLAP",IF(AND(OR(EXACT(H11,"CITED SOURCE"),EXACT(H11,"BRAND + SOURCE")),EXACT(M11,"NO")),"EVIDENCE INSUFFICIENT - PASSAGE",IF(AND(OR(EXACT(H11,"CITED SOURCE"),EXACT(H11,"BRAND + SOURCE")),EXACT(M11,"YES"),OR(K11="",L11="")),"EVIDENCE INSUFFICIENT - CITATION DETAIL",IF(AND(EXACT(N11,"YES"),O11=""),"UNRESOLVED - REPEAT GROUP",IF(AND(EXACT(I11,"DIRECT PROVIDER"),EXACT(J11,"SAME BUYER + JOB")),"DIRECT COMPETITOR EVIDENCE",IF(AND(EXACT(I11,"SUBSTITUTE"),OR(EXACT(J11,"SAME BUYER + JOB"),EXACT(J11,"PARTIAL / SUBSTITUTE"))),"SUBSTITUTE COMPETITOR EVIDENCE",IF(AND(OR(EXACT(I11,"PUBLISHER / REFERENCE"),EXACT(I11,"OFFICIAL AUTHORITY / DOCUMENTATION"),EXACT(I11,"MARKETPLACE / DIRECTORY / REVIEW"),EXACT(I11,"COMMUNITY / WITNESS"),EXACT(I11,"ANALYST / RESEARCH")),EXACT(J11,"NONE")),"INFLUENTIAL NON-RIVAL SOURCE",IF(EXACT(J11,"NONE"),"NON-RIVAL EVIDENCE OBJECT","CLASSIFIED WITH BOUNDARY")))))))))))))))))))))))))</x:f>
      </x:c>
      <x:c r="S11" s="105" t="str">
        <x:f>IF(A11="","",IF(LEFT(R11,7)="INVALID","Correct the unsupported, contradictory, out-of-scope or duplicate controlled value before interpretation.",IF(R11="UNRESOLVED - START SCOPE","Complete START scope; row validity is intentionally blocked.",IF(R11="UNRESOLVED - ROW INPUT","Complete the required observation fields before interpretation.",IF(R11="UNRESOLVED - SOURCE ROLE","Inspect why the entity/source belongs in the answer and assign its role.",IF(R11="UNRESOLVED - BUYER OVERLAP","Establish same-buyer/same-job, substitute, partial or non-rival status.",IF(R11="UNRESOLVED - REPEAT GROUP","Assign the repeat observation to a repeat group before pattern comparison.",IF(R11="EVIDENCE INSUFFICIENT - PASSAGE","Open the cited source and record what claim or passage it supports.",IF(R11="EVIDENCE INSUFFICIENT - CITATION DETAIL","Record both the cited URL and the supported claim/passage before this citation-based observation can be shared.",IF(R11="DIRECT COMPETITOR EVIDENCE","Compare answer criteria, supporting sources and entity/product evidence before choosing an intervention.",IF(R11="SUBSTITUTE COMPETITOR EVIDENCE","Map substitution conditions and buyer trade-offs before treating the source as like-for-like.",IF(R11="INFLUENTIAL NON-RIVAL SOURCE","Route the gap to source, authority, entity or passage review - not the direct-competitor set.",IF(R11="NON-RIVAL EVIDENCE OBJECT","Use the observation only for the evidence/source role it performs.","Document the boundary before aggregation or handoff.")))))))))))))</x:f>
      </x:c>
      <x:c r="T11" s="105" t="str">
        <x:f>IF(A11="","",IF(OR(LEFT(R11,7)="INVALID",LEFT(R11,10)="UNRESOLVED",LEFT(R11,21)="EVIDENCE INSUFFICIENT",Q11="",P11=""),"NOT READY","READY TO SHARE"))</x:f>
      </x:c>
      <x:c r="U11" s="101"/>
    </x:row>
    <x:row r="12">
      <x:c r="A12" s="33"/>
      <x:c r="B12" s="33"/>
      <x:c r="C12" s="33"/>
      <x:c r="D12" s="33"/>
      <x:c r="E12" s="33"/>
      <x:c r="F12" s="64"/>
      <x:c r="G12" s="33"/>
      <x:c r="H12" s="33"/>
      <x:c r="I12" s="33"/>
      <x:c r="J12" s="33"/>
      <x:c r="K12" s="33"/>
      <x:c r="L12" s="33"/>
      <x:c r="M12" s="33"/>
      <x:c r="N12" s="101"/>
      <x:c r="O12" s="101"/>
      <x:c r="P12" s="101"/>
      <x:c r="Q12" s="101"/>
      <x:c r="R12" s="105" t="str">
        <x:f>IF(A12="","",IF(COUNTIF($A$2:$A$201,A12)&gt;1,"INVALID - DUPLICATE ID",IF(OR(START!$B$6="",START!$B$7="",START!$B$8="",START!$B$9="",START!$B$10="",START!$B$11="",START!$B$12=""),"UNRESOLVED - START SCOPE",IF(OR(B12="",C12="",D12="",E12="",F12="",G12="",H12="",I12="",J12="",M12="",N12="",P12=""),"UNRESOLVED - ROW INPUT",IF(NOT(OR(EXACT(B12,"CATEGORY / DEFINITION"),EXACT(B12,"PROBLEM / DIAGNOSTIC"),EXACT(B12,"COMPARISON / ALTERNATIVES"),EXACT(B12,"IMPLEMENTATION / EVIDENCE"),EXACT(B12,"PURCHASE / SELECTION"),EXACT(B12,"RISK / OBJECTION"),EXACT(B12,"OTHER"))),"INVALID - PROMPT FAMILY",IF(NOT(OR(EXACT(D12,"Google AI Overviews"),EXACT(D12,"Google AI Mode"),EXACT(D12,"ChatGPT search"),EXACT(D12,"Microsoft Copilot / Bing AI"),EXACT(D12,"Perplexity"),EXACT(D12,"Gemini"),EXACT(D12,"Other"))),"INVALID - SURFACE",IF(AND(NOT(EXACT(START!$B$10,"MULTI-SURFACE")),NOT(EXACT(D12,START!$B$10))),"INVALID - SURFACE OUT OF SCOPE",IF(AND(NOT(EXACT(START!$B$9,"MULTI-LOCALE")),NOT(EXACT(E12,START!$B$9))),"INVALID - LOCALE OUT OF SCOPE",IF(NOT(ISNUMBER(F12)),"INVALID - OBSERVED DATE",IF(OR(F12&lt;START!$B$11,F12&gt;START!$B$12),"INVALID - DATE OUT OF SCOPE",IF(NOT(OR(EXACT(H12,"BRAND / PROVIDER"),EXACT(H12,"CITED SOURCE"),EXACT(H12,"BRAND + SOURCE"),EXACT(H12,"OTHER"))),"INVALID - APPEARANCE TYPE",IF(NOT(OR(EXACT(I12,"DIRECT PROVIDER"),EXACT(I12,"SUBSTITUTE"),EXACT(I12,"PUBLISHER / REFERENCE"),EXACT(I12,"OFFICIAL AUTHORITY / DOCUMENTATION"),EXACT(I12,"MARKETPLACE / DIRECTORY / REVIEW"),EXACT(I12,"COMMUNITY / WITNESS"),EXACT(I12,"ANALYST / RESEARCH"),EXACT(I12,"UNRESOLVED"))),"INVALID - ROLE",IF(NOT(OR(EXACT(J12,"SAME BUYER + JOB"),EXACT(J12,"PARTIAL / SUBSTITUTE"),EXACT(J12,"NONE"),EXACT(J12,"UNKNOWN"))),"INVALID - BUYER OVERLAP",IF(NOT(OR(EXACT(M12,"YES"),EXACT(M12,"NO"),EXACT(M12,"NOT APPLICABLE / NO CITATION"))),"INVALID - PASSAGE CHECK",IF(AND(OR(EXACT(H12,"CITED SOURCE"),EXACT(H12,"BRAND + SOURCE")),EXACT(M12,"NOT APPLICABLE / NO CITATION")),"INVALID - CITATION/PASSAGE CONTRADICTION",IF(NOT(OR(EXACT(N12,"YES"),EXACT(N12,"NO - ONE OBSERVATION"),EXACT(N12,"NOT TESTED YET"))),"INVALID - REPEAT STATE",IF(EXACT(I12,"UNRESOLVED"),"UNRESOLVED - SOURCE ROLE",IF(EXACT(J12,"UNKNOWN"),"UNRESOLVED - BUYER OVERLAP",IF(AND(OR(EXACT(H12,"CITED SOURCE"),EXACT(H12,"BRAND + SOURCE")),EXACT(M12,"NO")),"EVIDENCE INSUFFICIENT - PASSAGE",IF(AND(OR(EXACT(H12,"CITED SOURCE"),EXACT(H12,"BRAND + SOURCE")),EXACT(M12,"YES"),OR(K12="",L12="")),"EVIDENCE INSUFFICIENT - CITATION DETAIL",IF(AND(EXACT(N12,"YES"),O12=""),"UNRESOLVED - REPEAT GROUP",IF(AND(EXACT(I12,"DIRECT PROVIDER"),EXACT(J12,"SAME BUYER + JOB")),"DIRECT COMPETITOR EVIDENCE",IF(AND(EXACT(I12,"SUBSTITUTE"),OR(EXACT(J12,"SAME BUYER + JOB"),EXACT(J12,"PARTIAL / SUBSTITUTE"))),"SUBSTITUTE COMPETITOR EVIDENCE",IF(AND(OR(EXACT(I12,"PUBLISHER / REFERENCE"),EXACT(I12,"OFFICIAL AUTHORITY / DOCUMENTATION"),EXACT(I12,"MARKETPLACE / DIRECTORY / REVIEW"),EXACT(I12,"COMMUNITY / WITNESS"),EXACT(I12,"ANALYST / RESEARCH")),EXACT(J12,"NONE")),"INFLUENTIAL NON-RIVAL SOURCE",IF(EXACT(J12,"NONE"),"NON-RIVAL EVIDENCE OBJECT","CLASSIFIED WITH BOUNDARY")))))))))))))))))))))))))</x:f>
      </x:c>
      <x:c r="S12" s="105" t="str">
        <x:f>IF(A12="","",IF(LEFT(R12,7)="INVALID","Correct the unsupported, contradictory, out-of-scope or duplicate controlled value before interpretation.",IF(R12="UNRESOLVED - START SCOPE","Complete START scope; row validity is intentionally blocked.",IF(R12="UNRESOLVED - ROW INPUT","Complete the required observation fields before interpretation.",IF(R12="UNRESOLVED - SOURCE ROLE","Inspect why the entity/source belongs in the answer and assign its role.",IF(R12="UNRESOLVED - BUYER OVERLAP","Establish same-buyer/same-job, substitute, partial or non-rival status.",IF(R12="UNRESOLVED - REPEAT GROUP","Assign the repeat observation to a repeat group before pattern comparison.",IF(R12="EVIDENCE INSUFFICIENT - PASSAGE","Open the cited source and record what claim or passage it supports.",IF(R12="EVIDENCE INSUFFICIENT - CITATION DETAIL","Record both the cited URL and the supported claim/passage before this citation-based observation can be shared.",IF(R12="DIRECT COMPETITOR EVIDENCE","Compare answer criteria, supporting sources and entity/product evidence before choosing an intervention.",IF(R12="SUBSTITUTE COMPETITOR EVIDENCE","Map substitution conditions and buyer trade-offs before treating the source as like-for-like.",IF(R12="INFLUENTIAL NON-RIVAL SOURCE","Route the gap to source, authority, entity or passage review - not the direct-competitor set.",IF(R12="NON-RIVAL EVIDENCE OBJECT","Use the observation only for the evidence/source role it performs.","Document the boundary before aggregation or handoff.")))))))))))))</x:f>
      </x:c>
      <x:c r="T12" s="105" t="str">
        <x:f>IF(A12="","",IF(OR(LEFT(R12,7)="INVALID",LEFT(R12,10)="UNRESOLVED",LEFT(R12,21)="EVIDENCE INSUFFICIENT",Q12="",P12=""),"NOT READY","READY TO SHARE"))</x:f>
      </x:c>
      <x:c r="U12" s="101"/>
    </x:row>
    <x:row r="13">
      <x:c r="A13" s="33"/>
      <x:c r="B13" s="33"/>
      <x:c r="C13" s="33"/>
      <x:c r="D13" s="33"/>
      <x:c r="E13" s="33"/>
      <x:c r="F13" s="64"/>
      <x:c r="G13" s="33"/>
      <x:c r="H13" s="33"/>
      <x:c r="I13" s="33"/>
      <x:c r="J13" s="33"/>
      <x:c r="K13" s="33"/>
      <x:c r="L13" s="33"/>
      <x:c r="M13" s="33"/>
      <x:c r="N13" s="101"/>
      <x:c r="O13" s="101"/>
      <x:c r="P13" s="101"/>
      <x:c r="Q13" s="101"/>
      <x:c r="R13" s="105" t="str">
        <x:f>IF(A13="","",IF(COUNTIF($A$2:$A$201,A13)&gt;1,"INVALID - DUPLICATE ID",IF(OR(START!$B$6="",START!$B$7="",START!$B$8="",START!$B$9="",START!$B$10="",START!$B$11="",START!$B$12=""),"UNRESOLVED - START SCOPE",IF(OR(B13="",C13="",D13="",E13="",F13="",G13="",H13="",I13="",J13="",M13="",N13="",P13=""),"UNRESOLVED - ROW INPUT",IF(NOT(OR(EXACT(B13,"CATEGORY / DEFINITION"),EXACT(B13,"PROBLEM / DIAGNOSTIC"),EXACT(B13,"COMPARISON / ALTERNATIVES"),EXACT(B13,"IMPLEMENTATION / EVIDENCE"),EXACT(B13,"PURCHASE / SELECTION"),EXACT(B13,"RISK / OBJECTION"),EXACT(B13,"OTHER"))),"INVALID - PROMPT FAMILY",IF(NOT(OR(EXACT(D13,"Google AI Overviews"),EXACT(D13,"Google AI Mode"),EXACT(D13,"ChatGPT search"),EXACT(D13,"Microsoft Copilot / Bing AI"),EXACT(D13,"Perplexity"),EXACT(D13,"Gemini"),EXACT(D13,"Other"))),"INVALID - SURFACE",IF(AND(NOT(EXACT(START!$B$10,"MULTI-SURFACE")),NOT(EXACT(D13,START!$B$10))),"INVALID - SURFACE OUT OF SCOPE",IF(AND(NOT(EXACT(START!$B$9,"MULTI-LOCALE")),NOT(EXACT(E13,START!$B$9))),"INVALID - LOCALE OUT OF SCOPE",IF(NOT(ISNUMBER(F13)),"INVALID - OBSERVED DATE",IF(OR(F13&lt;START!$B$11,F13&gt;START!$B$12),"INVALID - DATE OUT OF SCOPE",IF(NOT(OR(EXACT(H13,"BRAND / PROVIDER"),EXACT(H13,"CITED SOURCE"),EXACT(H13,"BRAND + SOURCE"),EXACT(H13,"OTHER"))),"INVALID - APPEARANCE TYPE",IF(NOT(OR(EXACT(I13,"DIRECT PROVIDER"),EXACT(I13,"SUBSTITUTE"),EXACT(I13,"PUBLISHER / REFERENCE"),EXACT(I13,"OFFICIAL AUTHORITY / DOCUMENTATION"),EXACT(I13,"MARKETPLACE / DIRECTORY / REVIEW"),EXACT(I13,"COMMUNITY / WITNESS"),EXACT(I13,"ANALYST / RESEARCH"),EXACT(I13,"UNRESOLVED"))),"INVALID - ROLE",IF(NOT(OR(EXACT(J13,"SAME BUYER + JOB"),EXACT(J13,"PARTIAL / SUBSTITUTE"),EXACT(J13,"NONE"),EXACT(J13,"UNKNOWN"))),"INVALID - BUYER OVERLAP",IF(NOT(OR(EXACT(M13,"YES"),EXACT(M13,"NO"),EXACT(M13,"NOT APPLICABLE / NO CITATION"))),"INVALID - PASSAGE CHECK",IF(AND(OR(EXACT(H13,"CITED SOURCE"),EXACT(H13,"BRAND + SOURCE")),EXACT(M13,"NOT APPLICABLE / NO CITATION")),"INVALID - CITATION/PASSAGE CONTRADICTION",IF(NOT(OR(EXACT(N13,"YES"),EXACT(N13,"NO - ONE OBSERVATION"),EXACT(N13,"NOT TESTED YET"))),"INVALID - REPEAT STATE",IF(EXACT(I13,"UNRESOLVED"),"UNRESOLVED - SOURCE ROLE",IF(EXACT(J13,"UNKNOWN"),"UNRESOLVED - BUYER OVERLAP",IF(AND(OR(EXACT(H13,"CITED SOURCE"),EXACT(H13,"BRAND + SOURCE")),EXACT(M13,"NO")),"EVIDENCE INSUFFICIENT - PASSAGE",IF(AND(OR(EXACT(H13,"CITED SOURCE"),EXACT(H13,"BRAND + SOURCE")),EXACT(M13,"YES"),OR(K13="",L13="")),"EVIDENCE INSUFFICIENT - CITATION DETAIL",IF(AND(EXACT(N13,"YES"),O13=""),"UNRESOLVED - REPEAT GROUP",IF(AND(EXACT(I13,"DIRECT PROVIDER"),EXACT(J13,"SAME BUYER + JOB")),"DIRECT COMPETITOR EVIDENCE",IF(AND(EXACT(I13,"SUBSTITUTE"),OR(EXACT(J13,"SAME BUYER + JOB"),EXACT(J13,"PARTIAL / SUBSTITUTE"))),"SUBSTITUTE COMPETITOR EVIDENCE",IF(AND(OR(EXACT(I13,"PUBLISHER / REFERENCE"),EXACT(I13,"OFFICIAL AUTHORITY / DOCUMENTATION"),EXACT(I13,"MARKETPLACE / DIRECTORY / REVIEW"),EXACT(I13,"COMMUNITY / WITNESS"),EXACT(I13,"ANALYST / RESEARCH")),EXACT(J13,"NONE")),"INFLUENTIAL NON-RIVAL SOURCE",IF(EXACT(J13,"NONE"),"NON-RIVAL EVIDENCE OBJECT","CLASSIFIED WITH BOUNDARY")))))))))))))))))))))))))</x:f>
      </x:c>
      <x:c r="S13" s="105" t="str">
        <x:f>IF(A13="","",IF(LEFT(R13,7)="INVALID","Correct the unsupported, contradictory, out-of-scope or duplicate controlled value before interpretation.",IF(R13="UNRESOLVED - START SCOPE","Complete START scope; row validity is intentionally blocked.",IF(R13="UNRESOLVED - ROW INPUT","Complete the required observation fields before interpretation.",IF(R13="UNRESOLVED - SOURCE ROLE","Inspect why the entity/source belongs in the answer and assign its role.",IF(R13="UNRESOLVED - BUYER OVERLAP","Establish same-buyer/same-job, substitute, partial or non-rival status.",IF(R13="UNRESOLVED - REPEAT GROUP","Assign the repeat observation to a repeat group before pattern comparison.",IF(R13="EVIDENCE INSUFFICIENT - PASSAGE","Open the cited source and record what claim or passage it supports.",IF(R13="EVIDENCE INSUFFICIENT - CITATION DETAIL","Record both the cited URL and the supported claim/passage before this citation-based observation can be shared.",IF(R13="DIRECT COMPETITOR EVIDENCE","Compare answer criteria, supporting sources and entity/product evidence before choosing an intervention.",IF(R13="SUBSTITUTE COMPETITOR EVIDENCE","Map substitution conditions and buyer trade-offs before treating the source as like-for-like.",IF(R13="INFLUENTIAL NON-RIVAL SOURCE","Route the gap to source, authority, entity or passage review - not the direct-competitor set.",IF(R13="NON-RIVAL EVIDENCE OBJECT","Use the observation only for the evidence/source role it performs.","Document the boundary before aggregation or handoff.")))))))))))))</x:f>
      </x:c>
      <x:c r="T13" s="105" t="str">
        <x:f>IF(A13="","",IF(OR(LEFT(R13,7)="INVALID",LEFT(R13,10)="UNRESOLVED",LEFT(R13,21)="EVIDENCE INSUFFICIENT",Q13="",P13=""),"NOT READY","READY TO SHARE"))</x:f>
      </x:c>
      <x:c r="U13" s="101"/>
    </x:row>
    <x:row r="14">
      <x:c r="A14" s="33"/>
      <x:c r="B14" s="33"/>
      <x:c r="C14" s="33"/>
      <x:c r="D14" s="33"/>
      <x:c r="E14" s="33"/>
      <x:c r="F14" s="64"/>
      <x:c r="G14" s="33"/>
      <x:c r="H14" s="33"/>
      <x:c r="I14" s="33"/>
      <x:c r="J14" s="33"/>
      <x:c r="K14" s="33"/>
      <x:c r="L14" s="33"/>
      <x:c r="M14" s="33"/>
      <x:c r="N14" s="101"/>
      <x:c r="O14" s="101"/>
      <x:c r="P14" s="101"/>
      <x:c r="Q14" s="101"/>
      <x:c r="R14" s="105" t="str">
        <x:f>IF(A14="","",IF(COUNTIF($A$2:$A$201,A14)&gt;1,"INVALID - DUPLICATE ID",IF(OR(START!$B$6="",START!$B$7="",START!$B$8="",START!$B$9="",START!$B$10="",START!$B$11="",START!$B$12=""),"UNRESOLVED - START SCOPE",IF(OR(B14="",C14="",D14="",E14="",F14="",G14="",H14="",I14="",J14="",M14="",N14="",P14=""),"UNRESOLVED - ROW INPUT",IF(NOT(OR(EXACT(B14,"CATEGORY / DEFINITION"),EXACT(B14,"PROBLEM / DIAGNOSTIC"),EXACT(B14,"COMPARISON / ALTERNATIVES"),EXACT(B14,"IMPLEMENTATION / EVIDENCE"),EXACT(B14,"PURCHASE / SELECTION"),EXACT(B14,"RISK / OBJECTION"),EXACT(B14,"OTHER"))),"INVALID - PROMPT FAMILY",IF(NOT(OR(EXACT(D14,"Google AI Overviews"),EXACT(D14,"Google AI Mode"),EXACT(D14,"ChatGPT search"),EXACT(D14,"Microsoft Copilot / Bing AI"),EXACT(D14,"Perplexity"),EXACT(D14,"Gemini"),EXACT(D14,"Other"))),"INVALID - SURFACE",IF(AND(NOT(EXACT(START!$B$10,"MULTI-SURFACE")),NOT(EXACT(D14,START!$B$10))),"INVALID - SURFACE OUT OF SCOPE",IF(AND(NOT(EXACT(START!$B$9,"MULTI-LOCALE")),NOT(EXACT(E14,START!$B$9))),"INVALID - LOCALE OUT OF SCOPE",IF(NOT(ISNUMBER(F14)),"INVALID - OBSERVED DATE",IF(OR(F14&lt;START!$B$11,F14&gt;START!$B$12),"INVALID - DATE OUT OF SCOPE",IF(NOT(OR(EXACT(H14,"BRAND / PROVIDER"),EXACT(H14,"CITED SOURCE"),EXACT(H14,"BRAND + SOURCE"),EXACT(H14,"OTHER"))),"INVALID - APPEARANCE TYPE",IF(NOT(OR(EXACT(I14,"DIRECT PROVIDER"),EXACT(I14,"SUBSTITUTE"),EXACT(I14,"PUBLISHER / REFERENCE"),EXACT(I14,"OFFICIAL AUTHORITY / DOCUMENTATION"),EXACT(I14,"MARKETPLACE / DIRECTORY / REVIEW"),EXACT(I14,"COMMUNITY / WITNESS"),EXACT(I14,"ANALYST / RESEARCH"),EXACT(I14,"UNRESOLVED"))),"INVALID - ROLE",IF(NOT(OR(EXACT(J14,"SAME BUYER + JOB"),EXACT(J14,"PARTIAL / SUBSTITUTE"),EXACT(J14,"NONE"),EXACT(J14,"UNKNOWN"))),"INVALID - BUYER OVERLAP",IF(NOT(OR(EXACT(M14,"YES"),EXACT(M14,"NO"),EXACT(M14,"NOT APPLICABLE / NO CITATION"))),"INVALID - PASSAGE CHECK",IF(AND(OR(EXACT(H14,"CITED SOURCE"),EXACT(H14,"BRAND + SOURCE")),EXACT(M14,"NOT APPLICABLE / NO CITATION")),"INVALID - CITATION/PASSAGE CONTRADICTION",IF(NOT(OR(EXACT(N14,"YES"),EXACT(N14,"NO - ONE OBSERVATION"),EXACT(N14,"NOT TESTED YET"))),"INVALID - REPEAT STATE",IF(EXACT(I14,"UNRESOLVED"),"UNRESOLVED - SOURCE ROLE",IF(EXACT(J14,"UNKNOWN"),"UNRESOLVED - BUYER OVERLAP",IF(AND(OR(EXACT(H14,"CITED SOURCE"),EXACT(H14,"BRAND + SOURCE")),EXACT(M14,"NO")),"EVIDENCE INSUFFICIENT - PASSAGE",IF(AND(OR(EXACT(H14,"CITED SOURCE"),EXACT(H14,"BRAND + SOURCE")),EXACT(M14,"YES"),OR(K14="",L14="")),"EVIDENCE INSUFFICIENT - CITATION DETAIL",IF(AND(EXACT(N14,"YES"),O14=""),"UNRESOLVED - REPEAT GROUP",IF(AND(EXACT(I14,"DIRECT PROVIDER"),EXACT(J14,"SAME BUYER + JOB")),"DIRECT COMPETITOR EVIDENCE",IF(AND(EXACT(I14,"SUBSTITUTE"),OR(EXACT(J14,"SAME BUYER + JOB"),EXACT(J14,"PARTIAL / SUBSTITUTE"))),"SUBSTITUTE COMPETITOR EVIDENCE",IF(AND(OR(EXACT(I14,"PUBLISHER / REFERENCE"),EXACT(I14,"OFFICIAL AUTHORITY / DOCUMENTATION"),EXACT(I14,"MARKETPLACE / DIRECTORY / REVIEW"),EXACT(I14,"COMMUNITY / WITNESS"),EXACT(I14,"ANALYST / RESEARCH")),EXACT(J14,"NONE")),"INFLUENTIAL NON-RIVAL SOURCE",IF(EXACT(J14,"NONE"),"NON-RIVAL EVIDENCE OBJECT","CLASSIFIED WITH BOUNDARY")))))))))))))))))))))))))</x:f>
      </x:c>
      <x:c r="S14" s="105" t="str">
        <x:f>IF(A14="","",IF(LEFT(R14,7)="INVALID","Correct the unsupported, contradictory, out-of-scope or duplicate controlled value before interpretation.",IF(R14="UNRESOLVED - START SCOPE","Complete START scope; row validity is intentionally blocked.",IF(R14="UNRESOLVED - ROW INPUT","Complete the required observation fields before interpretation.",IF(R14="UNRESOLVED - SOURCE ROLE","Inspect why the entity/source belongs in the answer and assign its role.",IF(R14="UNRESOLVED - BUYER OVERLAP","Establish same-buyer/same-job, substitute, partial or non-rival status.",IF(R14="UNRESOLVED - REPEAT GROUP","Assign the repeat observation to a repeat group before pattern comparison.",IF(R14="EVIDENCE INSUFFICIENT - PASSAGE","Open the cited source and record what claim or passage it supports.",IF(R14="EVIDENCE INSUFFICIENT - CITATION DETAIL","Record both the cited URL and the supported claim/passage before this citation-based observation can be shared.",IF(R14="DIRECT COMPETITOR EVIDENCE","Compare answer criteria, supporting sources and entity/product evidence before choosing an intervention.",IF(R14="SUBSTITUTE COMPETITOR EVIDENCE","Map substitution conditions and buyer trade-offs before treating the source as like-for-like.",IF(R14="INFLUENTIAL NON-RIVAL SOURCE","Route the gap to source, authority, entity or passage review - not the direct-competitor set.",IF(R14="NON-RIVAL EVIDENCE OBJECT","Use the observation only for the evidence/source role it performs.","Document the boundary before aggregation or handoff.")))))))))))))</x:f>
      </x:c>
      <x:c r="T14" s="105" t="str">
        <x:f>IF(A14="","",IF(OR(LEFT(R14,7)="INVALID",LEFT(R14,10)="UNRESOLVED",LEFT(R14,21)="EVIDENCE INSUFFICIENT",Q14="",P14=""),"NOT READY","READY TO SHARE"))</x:f>
      </x:c>
      <x:c r="U14" s="101"/>
    </x:row>
    <x:row r="15">
      <x:c r="A15" s="33"/>
      <x:c r="B15" s="33"/>
      <x:c r="C15" s="33"/>
      <x:c r="D15" s="33"/>
      <x:c r="E15" s="33"/>
      <x:c r="F15" s="64"/>
      <x:c r="G15" s="33"/>
      <x:c r="H15" s="33"/>
      <x:c r="I15" s="33"/>
      <x:c r="J15" s="33"/>
      <x:c r="K15" s="33"/>
      <x:c r="L15" s="33"/>
      <x:c r="M15" s="33"/>
      <x:c r="N15" s="101"/>
      <x:c r="O15" s="101"/>
      <x:c r="P15" s="101"/>
      <x:c r="Q15" s="101"/>
      <x:c r="R15" s="105" t="str">
        <x:f>IF(A15="","",IF(COUNTIF($A$2:$A$201,A15)&gt;1,"INVALID - DUPLICATE ID",IF(OR(START!$B$6="",START!$B$7="",START!$B$8="",START!$B$9="",START!$B$10="",START!$B$11="",START!$B$12=""),"UNRESOLVED - START SCOPE",IF(OR(B15="",C15="",D15="",E15="",F15="",G15="",H15="",I15="",J15="",M15="",N15="",P15=""),"UNRESOLVED - ROW INPUT",IF(NOT(OR(EXACT(B15,"CATEGORY / DEFINITION"),EXACT(B15,"PROBLEM / DIAGNOSTIC"),EXACT(B15,"COMPARISON / ALTERNATIVES"),EXACT(B15,"IMPLEMENTATION / EVIDENCE"),EXACT(B15,"PURCHASE / SELECTION"),EXACT(B15,"RISK / OBJECTION"),EXACT(B15,"OTHER"))),"INVALID - PROMPT FAMILY",IF(NOT(OR(EXACT(D15,"Google AI Overviews"),EXACT(D15,"Google AI Mode"),EXACT(D15,"ChatGPT search"),EXACT(D15,"Microsoft Copilot / Bing AI"),EXACT(D15,"Perplexity"),EXACT(D15,"Gemini"),EXACT(D15,"Other"))),"INVALID - SURFACE",IF(AND(NOT(EXACT(START!$B$10,"MULTI-SURFACE")),NOT(EXACT(D15,START!$B$10))),"INVALID - SURFACE OUT OF SCOPE",IF(AND(NOT(EXACT(START!$B$9,"MULTI-LOCALE")),NOT(EXACT(E15,START!$B$9))),"INVALID - LOCALE OUT OF SCOPE",IF(NOT(ISNUMBER(F15)),"INVALID - OBSERVED DATE",IF(OR(F15&lt;START!$B$11,F15&gt;START!$B$12),"INVALID - DATE OUT OF SCOPE",IF(NOT(OR(EXACT(H15,"BRAND / PROVIDER"),EXACT(H15,"CITED SOURCE"),EXACT(H15,"BRAND + SOURCE"),EXACT(H15,"OTHER"))),"INVALID - APPEARANCE TYPE",IF(NOT(OR(EXACT(I15,"DIRECT PROVIDER"),EXACT(I15,"SUBSTITUTE"),EXACT(I15,"PUBLISHER / REFERENCE"),EXACT(I15,"OFFICIAL AUTHORITY / DOCUMENTATION"),EXACT(I15,"MARKETPLACE / DIRECTORY / REVIEW"),EXACT(I15,"COMMUNITY / WITNESS"),EXACT(I15,"ANALYST / RESEARCH"),EXACT(I15,"UNRESOLVED"))),"INVALID - ROLE",IF(NOT(OR(EXACT(J15,"SAME BUYER + JOB"),EXACT(J15,"PARTIAL / SUBSTITUTE"),EXACT(J15,"NONE"),EXACT(J15,"UNKNOWN"))),"INVALID - BUYER OVERLAP",IF(NOT(OR(EXACT(M15,"YES"),EXACT(M15,"NO"),EXACT(M15,"NOT APPLICABLE / NO CITATION"))),"INVALID - PASSAGE CHECK",IF(AND(OR(EXACT(H15,"CITED SOURCE"),EXACT(H15,"BRAND + SOURCE")),EXACT(M15,"NOT APPLICABLE / NO CITATION")),"INVALID - CITATION/PASSAGE CONTRADICTION",IF(NOT(OR(EXACT(N15,"YES"),EXACT(N15,"NO - ONE OBSERVATION"),EXACT(N15,"NOT TESTED YET"))),"INVALID - REPEAT STATE",IF(EXACT(I15,"UNRESOLVED"),"UNRESOLVED - SOURCE ROLE",IF(EXACT(J15,"UNKNOWN"),"UNRESOLVED - BUYER OVERLAP",IF(AND(OR(EXACT(H15,"CITED SOURCE"),EXACT(H15,"BRAND + SOURCE")),EXACT(M15,"NO")),"EVIDENCE INSUFFICIENT - PASSAGE",IF(AND(OR(EXACT(H15,"CITED SOURCE"),EXACT(H15,"BRAND + SOURCE")),EXACT(M15,"YES"),OR(K15="",L15="")),"EVIDENCE INSUFFICIENT - CITATION DETAIL",IF(AND(EXACT(N15,"YES"),O15=""),"UNRESOLVED - REPEAT GROUP",IF(AND(EXACT(I15,"DIRECT PROVIDER"),EXACT(J15,"SAME BUYER + JOB")),"DIRECT COMPETITOR EVIDENCE",IF(AND(EXACT(I15,"SUBSTITUTE"),OR(EXACT(J15,"SAME BUYER + JOB"),EXACT(J15,"PARTIAL / SUBSTITUTE"))),"SUBSTITUTE COMPETITOR EVIDENCE",IF(AND(OR(EXACT(I15,"PUBLISHER / REFERENCE"),EXACT(I15,"OFFICIAL AUTHORITY / DOCUMENTATION"),EXACT(I15,"MARKETPLACE / DIRECTORY / REVIEW"),EXACT(I15,"COMMUNITY / WITNESS"),EXACT(I15,"ANALYST / RESEARCH")),EXACT(J15,"NONE")),"INFLUENTIAL NON-RIVAL SOURCE",IF(EXACT(J15,"NONE"),"NON-RIVAL EVIDENCE OBJECT","CLASSIFIED WITH BOUNDARY")))))))))))))))))))))))))</x:f>
      </x:c>
      <x:c r="S15" s="105" t="str">
        <x:f>IF(A15="","",IF(LEFT(R15,7)="INVALID","Correct the unsupported, contradictory, out-of-scope or duplicate controlled value before interpretation.",IF(R15="UNRESOLVED - START SCOPE","Complete START scope; row validity is intentionally blocked.",IF(R15="UNRESOLVED - ROW INPUT","Complete the required observation fields before interpretation.",IF(R15="UNRESOLVED - SOURCE ROLE","Inspect why the entity/source belongs in the answer and assign its role.",IF(R15="UNRESOLVED - BUYER OVERLAP","Establish same-buyer/same-job, substitute, partial or non-rival status.",IF(R15="UNRESOLVED - REPEAT GROUP","Assign the repeat observation to a repeat group before pattern comparison.",IF(R15="EVIDENCE INSUFFICIENT - PASSAGE","Open the cited source and record what claim or passage it supports.",IF(R15="EVIDENCE INSUFFICIENT - CITATION DETAIL","Record both the cited URL and the supported claim/passage before this citation-based observation can be shared.",IF(R15="DIRECT COMPETITOR EVIDENCE","Compare answer criteria, supporting sources and entity/product evidence before choosing an intervention.",IF(R15="SUBSTITUTE COMPETITOR EVIDENCE","Map substitution conditions and buyer trade-offs before treating the source as like-for-like.",IF(R15="INFLUENTIAL NON-RIVAL SOURCE","Route the gap to source, authority, entity or passage review - not the direct-competitor set.",IF(R15="NON-RIVAL EVIDENCE OBJECT","Use the observation only for the evidence/source role it performs.","Document the boundary before aggregation or handoff.")))))))))))))</x:f>
      </x:c>
      <x:c r="T15" s="105" t="str">
        <x:f>IF(A15="","",IF(OR(LEFT(R15,7)="INVALID",LEFT(R15,10)="UNRESOLVED",LEFT(R15,21)="EVIDENCE INSUFFICIENT",Q15="",P15=""),"NOT READY","READY TO SHARE"))</x:f>
      </x:c>
      <x:c r="U15" s="101"/>
    </x:row>
    <x:row r="16">
      <x:c r="A16" s="33"/>
      <x:c r="B16" s="33"/>
      <x:c r="C16" s="33"/>
      <x:c r="D16" s="33"/>
      <x:c r="E16" s="33"/>
      <x:c r="F16" s="64"/>
      <x:c r="G16" s="33"/>
      <x:c r="H16" s="33"/>
      <x:c r="I16" s="33"/>
      <x:c r="J16" s="33"/>
      <x:c r="K16" s="33"/>
      <x:c r="L16" s="33"/>
      <x:c r="M16" s="33"/>
      <x:c r="N16" s="101"/>
      <x:c r="O16" s="101"/>
      <x:c r="P16" s="101"/>
      <x:c r="Q16" s="101"/>
      <x:c r="R16" s="105" t="str">
        <x:f>IF(A16="","",IF(COUNTIF($A$2:$A$201,A16)&gt;1,"INVALID - DUPLICATE ID",IF(OR(START!$B$6="",START!$B$7="",START!$B$8="",START!$B$9="",START!$B$10="",START!$B$11="",START!$B$12=""),"UNRESOLVED - START SCOPE",IF(OR(B16="",C16="",D16="",E16="",F16="",G16="",H16="",I16="",J16="",M16="",N16="",P16=""),"UNRESOLVED - ROW INPUT",IF(NOT(OR(EXACT(B16,"CATEGORY / DEFINITION"),EXACT(B16,"PROBLEM / DIAGNOSTIC"),EXACT(B16,"COMPARISON / ALTERNATIVES"),EXACT(B16,"IMPLEMENTATION / EVIDENCE"),EXACT(B16,"PURCHASE / SELECTION"),EXACT(B16,"RISK / OBJECTION"),EXACT(B16,"OTHER"))),"INVALID - PROMPT FAMILY",IF(NOT(OR(EXACT(D16,"Google AI Overviews"),EXACT(D16,"Google AI Mode"),EXACT(D16,"ChatGPT search"),EXACT(D16,"Microsoft Copilot / Bing AI"),EXACT(D16,"Perplexity"),EXACT(D16,"Gemini"),EXACT(D16,"Other"))),"INVALID - SURFACE",IF(AND(NOT(EXACT(START!$B$10,"MULTI-SURFACE")),NOT(EXACT(D16,START!$B$10))),"INVALID - SURFACE OUT OF SCOPE",IF(AND(NOT(EXACT(START!$B$9,"MULTI-LOCALE")),NOT(EXACT(E16,START!$B$9))),"INVALID - LOCALE OUT OF SCOPE",IF(NOT(ISNUMBER(F16)),"INVALID - OBSERVED DATE",IF(OR(F16&lt;START!$B$11,F16&gt;START!$B$12),"INVALID - DATE OUT OF SCOPE",IF(NOT(OR(EXACT(H16,"BRAND / PROVIDER"),EXACT(H16,"CITED SOURCE"),EXACT(H16,"BRAND + SOURCE"),EXACT(H16,"OTHER"))),"INVALID - APPEARANCE TYPE",IF(NOT(OR(EXACT(I16,"DIRECT PROVIDER"),EXACT(I16,"SUBSTITUTE"),EXACT(I16,"PUBLISHER / REFERENCE"),EXACT(I16,"OFFICIAL AUTHORITY / DOCUMENTATION"),EXACT(I16,"MARKETPLACE / DIRECTORY / REVIEW"),EXACT(I16,"COMMUNITY / WITNESS"),EXACT(I16,"ANALYST / RESEARCH"),EXACT(I16,"UNRESOLVED"))),"INVALID - ROLE",IF(NOT(OR(EXACT(J16,"SAME BUYER + JOB"),EXACT(J16,"PARTIAL / SUBSTITUTE"),EXACT(J16,"NONE"),EXACT(J16,"UNKNOWN"))),"INVALID - BUYER OVERLAP",IF(NOT(OR(EXACT(M16,"YES"),EXACT(M16,"NO"),EXACT(M16,"NOT APPLICABLE / NO CITATION"))),"INVALID - PASSAGE CHECK",IF(AND(OR(EXACT(H16,"CITED SOURCE"),EXACT(H16,"BRAND + SOURCE")),EXACT(M16,"NOT APPLICABLE / NO CITATION")),"INVALID - CITATION/PASSAGE CONTRADICTION",IF(NOT(OR(EXACT(N16,"YES"),EXACT(N16,"NO - ONE OBSERVATION"),EXACT(N16,"NOT TESTED YET"))),"INVALID - REPEAT STATE",IF(EXACT(I16,"UNRESOLVED"),"UNRESOLVED - SOURCE ROLE",IF(EXACT(J16,"UNKNOWN"),"UNRESOLVED - BUYER OVERLAP",IF(AND(OR(EXACT(H16,"CITED SOURCE"),EXACT(H16,"BRAND + SOURCE")),EXACT(M16,"NO")),"EVIDENCE INSUFFICIENT - PASSAGE",IF(AND(OR(EXACT(H16,"CITED SOURCE"),EXACT(H16,"BRAND + SOURCE")),EXACT(M16,"YES"),OR(K16="",L16="")),"EVIDENCE INSUFFICIENT - CITATION DETAIL",IF(AND(EXACT(N16,"YES"),O16=""),"UNRESOLVED - REPEAT GROUP",IF(AND(EXACT(I16,"DIRECT PROVIDER"),EXACT(J16,"SAME BUYER + JOB")),"DIRECT COMPETITOR EVIDENCE",IF(AND(EXACT(I16,"SUBSTITUTE"),OR(EXACT(J16,"SAME BUYER + JOB"),EXACT(J16,"PARTIAL / SUBSTITUTE"))),"SUBSTITUTE COMPETITOR EVIDENCE",IF(AND(OR(EXACT(I16,"PUBLISHER / REFERENCE"),EXACT(I16,"OFFICIAL AUTHORITY / DOCUMENTATION"),EXACT(I16,"MARKETPLACE / DIRECTORY / REVIEW"),EXACT(I16,"COMMUNITY / WITNESS"),EXACT(I16,"ANALYST / RESEARCH")),EXACT(J16,"NONE")),"INFLUENTIAL NON-RIVAL SOURCE",IF(EXACT(J16,"NONE"),"NON-RIVAL EVIDENCE OBJECT","CLASSIFIED WITH BOUNDARY")))))))))))))))))))))))))</x:f>
      </x:c>
      <x:c r="S16" s="105" t="str">
        <x:f>IF(A16="","",IF(LEFT(R16,7)="INVALID","Correct the unsupported, contradictory, out-of-scope or duplicate controlled value before interpretation.",IF(R16="UNRESOLVED - START SCOPE","Complete START scope; row validity is intentionally blocked.",IF(R16="UNRESOLVED - ROW INPUT","Complete the required observation fields before interpretation.",IF(R16="UNRESOLVED - SOURCE ROLE","Inspect why the entity/source belongs in the answer and assign its role.",IF(R16="UNRESOLVED - BUYER OVERLAP","Establish same-buyer/same-job, substitute, partial or non-rival status.",IF(R16="UNRESOLVED - REPEAT GROUP","Assign the repeat observation to a repeat group before pattern comparison.",IF(R16="EVIDENCE INSUFFICIENT - PASSAGE","Open the cited source and record what claim or passage it supports.",IF(R16="EVIDENCE INSUFFICIENT - CITATION DETAIL","Record both the cited URL and the supported claim/passage before this citation-based observation can be shared.",IF(R16="DIRECT COMPETITOR EVIDENCE","Compare answer criteria, supporting sources and entity/product evidence before choosing an intervention.",IF(R16="SUBSTITUTE COMPETITOR EVIDENCE","Map substitution conditions and buyer trade-offs before treating the source as like-for-like.",IF(R16="INFLUENTIAL NON-RIVAL SOURCE","Route the gap to source, authority, entity or passage review - not the direct-competitor set.",IF(R16="NON-RIVAL EVIDENCE OBJECT","Use the observation only for the evidence/source role it performs.","Document the boundary before aggregation or handoff.")))))))))))))</x:f>
      </x:c>
      <x:c r="T16" s="105" t="str">
        <x:f>IF(A16="","",IF(OR(LEFT(R16,7)="INVALID",LEFT(R16,10)="UNRESOLVED",LEFT(R16,21)="EVIDENCE INSUFFICIENT",Q16="",P16=""),"NOT READY","READY TO SHARE"))</x:f>
      </x:c>
      <x:c r="U16" s="101"/>
    </x:row>
    <x:row r="17">
      <x:c r="A17" s="33"/>
      <x:c r="B17" s="33"/>
      <x:c r="C17" s="33"/>
      <x:c r="D17" s="33"/>
      <x:c r="E17" s="33"/>
      <x:c r="F17" s="64"/>
      <x:c r="G17" s="33"/>
      <x:c r="H17" s="33"/>
      <x:c r="I17" s="33"/>
      <x:c r="J17" s="33"/>
      <x:c r="K17" s="33"/>
      <x:c r="L17" s="33"/>
      <x:c r="M17" s="33"/>
      <x:c r="N17" s="101"/>
      <x:c r="O17" s="101"/>
      <x:c r="P17" s="101"/>
      <x:c r="Q17" s="101"/>
      <x:c r="R17" s="105" t="str">
        <x:f>IF(A17="","",IF(COUNTIF($A$2:$A$201,A17)&gt;1,"INVALID - DUPLICATE ID",IF(OR(START!$B$6="",START!$B$7="",START!$B$8="",START!$B$9="",START!$B$10="",START!$B$11="",START!$B$12=""),"UNRESOLVED - START SCOPE",IF(OR(B17="",C17="",D17="",E17="",F17="",G17="",H17="",I17="",J17="",M17="",N17="",P17=""),"UNRESOLVED - ROW INPUT",IF(NOT(OR(EXACT(B17,"CATEGORY / DEFINITION"),EXACT(B17,"PROBLEM / DIAGNOSTIC"),EXACT(B17,"COMPARISON / ALTERNATIVES"),EXACT(B17,"IMPLEMENTATION / EVIDENCE"),EXACT(B17,"PURCHASE / SELECTION"),EXACT(B17,"RISK / OBJECTION"),EXACT(B17,"OTHER"))),"INVALID - PROMPT FAMILY",IF(NOT(OR(EXACT(D17,"Google AI Overviews"),EXACT(D17,"Google AI Mode"),EXACT(D17,"ChatGPT search"),EXACT(D17,"Microsoft Copilot / Bing AI"),EXACT(D17,"Perplexity"),EXACT(D17,"Gemini"),EXACT(D17,"Other"))),"INVALID - SURFACE",IF(AND(NOT(EXACT(START!$B$10,"MULTI-SURFACE")),NOT(EXACT(D17,START!$B$10))),"INVALID - SURFACE OUT OF SCOPE",IF(AND(NOT(EXACT(START!$B$9,"MULTI-LOCALE")),NOT(EXACT(E17,START!$B$9))),"INVALID - LOCALE OUT OF SCOPE",IF(NOT(ISNUMBER(F17)),"INVALID - OBSERVED DATE",IF(OR(F17&lt;START!$B$11,F17&gt;START!$B$12),"INVALID - DATE OUT OF SCOPE",IF(NOT(OR(EXACT(H17,"BRAND / PROVIDER"),EXACT(H17,"CITED SOURCE"),EXACT(H17,"BRAND + SOURCE"),EXACT(H17,"OTHER"))),"INVALID - APPEARANCE TYPE",IF(NOT(OR(EXACT(I17,"DIRECT PROVIDER"),EXACT(I17,"SUBSTITUTE"),EXACT(I17,"PUBLISHER / REFERENCE"),EXACT(I17,"OFFICIAL AUTHORITY / DOCUMENTATION"),EXACT(I17,"MARKETPLACE / DIRECTORY / REVIEW"),EXACT(I17,"COMMUNITY / WITNESS"),EXACT(I17,"ANALYST / RESEARCH"),EXACT(I17,"UNRESOLVED"))),"INVALID - ROLE",IF(NOT(OR(EXACT(J17,"SAME BUYER + JOB"),EXACT(J17,"PARTIAL / SUBSTITUTE"),EXACT(J17,"NONE"),EXACT(J17,"UNKNOWN"))),"INVALID - BUYER OVERLAP",IF(NOT(OR(EXACT(M17,"YES"),EXACT(M17,"NO"),EXACT(M17,"NOT APPLICABLE / NO CITATION"))),"INVALID - PASSAGE CHECK",IF(AND(OR(EXACT(H17,"CITED SOURCE"),EXACT(H17,"BRAND + SOURCE")),EXACT(M17,"NOT APPLICABLE / NO CITATION")),"INVALID - CITATION/PASSAGE CONTRADICTION",IF(NOT(OR(EXACT(N17,"YES"),EXACT(N17,"NO - ONE OBSERVATION"),EXACT(N17,"NOT TESTED YET"))),"INVALID - REPEAT STATE",IF(EXACT(I17,"UNRESOLVED"),"UNRESOLVED - SOURCE ROLE",IF(EXACT(J17,"UNKNOWN"),"UNRESOLVED - BUYER OVERLAP",IF(AND(OR(EXACT(H17,"CITED SOURCE"),EXACT(H17,"BRAND + SOURCE")),EXACT(M17,"NO")),"EVIDENCE INSUFFICIENT - PASSAGE",IF(AND(OR(EXACT(H17,"CITED SOURCE"),EXACT(H17,"BRAND + SOURCE")),EXACT(M17,"YES"),OR(K17="",L17="")),"EVIDENCE INSUFFICIENT - CITATION DETAIL",IF(AND(EXACT(N17,"YES"),O17=""),"UNRESOLVED - REPEAT GROUP",IF(AND(EXACT(I17,"DIRECT PROVIDER"),EXACT(J17,"SAME BUYER + JOB")),"DIRECT COMPETITOR EVIDENCE",IF(AND(EXACT(I17,"SUBSTITUTE"),OR(EXACT(J17,"SAME BUYER + JOB"),EXACT(J17,"PARTIAL / SUBSTITUTE"))),"SUBSTITUTE COMPETITOR EVIDENCE",IF(AND(OR(EXACT(I17,"PUBLISHER / REFERENCE"),EXACT(I17,"OFFICIAL AUTHORITY / DOCUMENTATION"),EXACT(I17,"MARKETPLACE / DIRECTORY / REVIEW"),EXACT(I17,"COMMUNITY / WITNESS"),EXACT(I17,"ANALYST / RESEARCH")),EXACT(J17,"NONE")),"INFLUENTIAL NON-RIVAL SOURCE",IF(EXACT(J17,"NONE"),"NON-RIVAL EVIDENCE OBJECT","CLASSIFIED WITH BOUNDARY")))))))))))))))))))))))))</x:f>
      </x:c>
      <x:c r="S17" s="105" t="str">
        <x:f>IF(A17="","",IF(LEFT(R17,7)="INVALID","Correct the unsupported, contradictory, out-of-scope or duplicate controlled value before interpretation.",IF(R17="UNRESOLVED - START SCOPE","Complete START scope; row validity is intentionally blocked.",IF(R17="UNRESOLVED - ROW INPUT","Complete the required observation fields before interpretation.",IF(R17="UNRESOLVED - SOURCE ROLE","Inspect why the entity/source belongs in the answer and assign its role.",IF(R17="UNRESOLVED - BUYER OVERLAP","Establish same-buyer/same-job, substitute, partial or non-rival status.",IF(R17="UNRESOLVED - REPEAT GROUP","Assign the repeat observation to a repeat group before pattern comparison.",IF(R17="EVIDENCE INSUFFICIENT - PASSAGE","Open the cited source and record what claim or passage it supports.",IF(R17="EVIDENCE INSUFFICIENT - CITATION DETAIL","Record both the cited URL and the supported claim/passage before this citation-based observation can be shared.",IF(R17="DIRECT COMPETITOR EVIDENCE","Compare answer criteria, supporting sources and entity/product evidence before choosing an intervention.",IF(R17="SUBSTITUTE COMPETITOR EVIDENCE","Map substitution conditions and buyer trade-offs before treating the source as like-for-like.",IF(R17="INFLUENTIAL NON-RIVAL SOURCE","Route the gap to source, authority, entity or passage review - not the direct-competitor set.",IF(R17="NON-RIVAL EVIDENCE OBJECT","Use the observation only for the evidence/source role it performs.","Document the boundary before aggregation or handoff.")))))))))))))</x:f>
      </x:c>
      <x:c r="T17" s="105" t="str">
        <x:f>IF(A17="","",IF(OR(LEFT(R17,7)="INVALID",LEFT(R17,10)="UNRESOLVED",LEFT(R17,21)="EVIDENCE INSUFFICIENT",Q17="",P17=""),"NOT READY","READY TO SHARE"))</x:f>
      </x:c>
      <x:c r="U17" s="101"/>
    </x:row>
    <x:row r="18">
      <x:c r="A18" s="33"/>
      <x:c r="B18" s="33"/>
      <x:c r="C18" s="33"/>
      <x:c r="D18" s="33"/>
      <x:c r="E18" s="33"/>
      <x:c r="F18" s="64"/>
      <x:c r="G18" s="33"/>
      <x:c r="H18" s="33"/>
      <x:c r="I18" s="33"/>
      <x:c r="J18" s="33"/>
      <x:c r="K18" s="33"/>
      <x:c r="L18" s="33"/>
      <x:c r="M18" s="33"/>
      <x:c r="N18" s="101"/>
      <x:c r="O18" s="101"/>
      <x:c r="P18" s="101"/>
      <x:c r="Q18" s="101"/>
      <x:c r="R18" s="105" t="str">
        <x:f>IF(A18="","",IF(COUNTIF($A$2:$A$201,A18)&gt;1,"INVALID - DUPLICATE ID",IF(OR(START!$B$6="",START!$B$7="",START!$B$8="",START!$B$9="",START!$B$10="",START!$B$11="",START!$B$12=""),"UNRESOLVED - START SCOPE",IF(OR(B18="",C18="",D18="",E18="",F18="",G18="",H18="",I18="",J18="",M18="",N18="",P18=""),"UNRESOLVED - ROW INPUT",IF(NOT(OR(EXACT(B18,"CATEGORY / DEFINITION"),EXACT(B18,"PROBLEM / DIAGNOSTIC"),EXACT(B18,"COMPARISON / ALTERNATIVES"),EXACT(B18,"IMPLEMENTATION / EVIDENCE"),EXACT(B18,"PURCHASE / SELECTION"),EXACT(B18,"RISK / OBJECTION"),EXACT(B18,"OTHER"))),"INVALID - PROMPT FAMILY",IF(NOT(OR(EXACT(D18,"Google AI Overviews"),EXACT(D18,"Google AI Mode"),EXACT(D18,"ChatGPT search"),EXACT(D18,"Microsoft Copilot / Bing AI"),EXACT(D18,"Perplexity"),EXACT(D18,"Gemini"),EXACT(D18,"Other"))),"INVALID - SURFACE",IF(AND(NOT(EXACT(START!$B$10,"MULTI-SURFACE")),NOT(EXACT(D18,START!$B$10))),"INVALID - SURFACE OUT OF SCOPE",IF(AND(NOT(EXACT(START!$B$9,"MULTI-LOCALE")),NOT(EXACT(E18,START!$B$9))),"INVALID - LOCALE OUT OF SCOPE",IF(NOT(ISNUMBER(F18)),"INVALID - OBSERVED DATE",IF(OR(F18&lt;START!$B$11,F18&gt;START!$B$12),"INVALID - DATE OUT OF SCOPE",IF(NOT(OR(EXACT(H18,"BRAND / PROVIDER"),EXACT(H18,"CITED SOURCE"),EXACT(H18,"BRAND + SOURCE"),EXACT(H18,"OTHER"))),"INVALID - APPEARANCE TYPE",IF(NOT(OR(EXACT(I18,"DIRECT PROVIDER"),EXACT(I18,"SUBSTITUTE"),EXACT(I18,"PUBLISHER / REFERENCE"),EXACT(I18,"OFFICIAL AUTHORITY / DOCUMENTATION"),EXACT(I18,"MARKETPLACE / DIRECTORY / REVIEW"),EXACT(I18,"COMMUNITY / WITNESS"),EXACT(I18,"ANALYST / RESEARCH"),EXACT(I18,"UNRESOLVED"))),"INVALID - ROLE",IF(NOT(OR(EXACT(J18,"SAME BUYER + JOB"),EXACT(J18,"PARTIAL / SUBSTITUTE"),EXACT(J18,"NONE"),EXACT(J18,"UNKNOWN"))),"INVALID - BUYER OVERLAP",IF(NOT(OR(EXACT(M18,"YES"),EXACT(M18,"NO"),EXACT(M18,"NOT APPLICABLE / NO CITATION"))),"INVALID - PASSAGE CHECK",IF(AND(OR(EXACT(H18,"CITED SOURCE"),EXACT(H18,"BRAND + SOURCE")),EXACT(M18,"NOT APPLICABLE / NO CITATION")),"INVALID - CITATION/PASSAGE CONTRADICTION",IF(NOT(OR(EXACT(N18,"YES"),EXACT(N18,"NO - ONE OBSERVATION"),EXACT(N18,"NOT TESTED YET"))),"INVALID - REPEAT STATE",IF(EXACT(I18,"UNRESOLVED"),"UNRESOLVED - SOURCE ROLE",IF(EXACT(J18,"UNKNOWN"),"UNRESOLVED - BUYER OVERLAP",IF(AND(OR(EXACT(H18,"CITED SOURCE"),EXACT(H18,"BRAND + SOURCE")),EXACT(M18,"NO")),"EVIDENCE INSUFFICIENT - PASSAGE",IF(AND(OR(EXACT(H18,"CITED SOURCE"),EXACT(H18,"BRAND + SOURCE")),EXACT(M18,"YES"),OR(K18="",L18="")),"EVIDENCE INSUFFICIENT - CITATION DETAIL",IF(AND(EXACT(N18,"YES"),O18=""),"UNRESOLVED - REPEAT GROUP",IF(AND(EXACT(I18,"DIRECT PROVIDER"),EXACT(J18,"SAME BUYER + JOB")),"DIRECT COMPETITOR EVIDENCE",IF(AND(EXACT(I18,"SUBSTITUTE"),OR(EXACT(J18,"SAME BUYER + JOB"),EXACT(J18,"PARTIAL / SUBSTITUTE"))),"SUBSTITUTE COMPETITOR EVIDENCE",IF(AND(OR(EXACT(I18,"PUBLISHER / REFERENCE"),EXACT(I18,"OFFICIAL AUTHORITY / DOCUMENTATION"),EXACT(I18,"MARKETPLACE / DIRECTORY / REVIEW"),EXACT(I18,"COMMUNITY / WITNESS"),EXACT(I18,"ANALYST / RESEARCH")),EXACT(J18,"NONE")),"INFLUENTIAL NON-RIVAL SOURCE",IF(EXACT(J18,"NONE"),"NON-RIVAL EVIDENCE OBJECT","CLASSIFIED WITH BOUNDARY")))))))))))))))))))))))))</x:f>
      </x:c>
      <x:c r="S18" s="105" t="str">
        <x:f>IF(A18="","",IF(LEFT(R18,7)="INVALID","Correct the unsupported, contradictory, out-of-scope or duplicate controlled value before interpretation.",IF(R18="UNRESOLVED - START SCOPE","Complete START scope; row validity is intentionally blocked.",IF(R18="UNRESOLVED - ROW INPUT","Complete the required observation fields before interpretation.",IF(R18="UNRESOLVED - SOURCE ROLE","Inspect why the entity/source belongs in the answer and assign its role.",IF(R18="UNRESOLVED - BUYER OVERLAP","Establish same-buyer/same-job, substitute, partial or non-rival status.",IF(R18="UNRESOLVED - REPEAT GROUP","Assign the repeat observation to a repeat group before pattern comparison.",IF(R18="EVIDENCE INSUFFICIENT - PASSAGE","Open the cited source and record what claim or passage it supports.",IF(R18="EVIDENCE INSUFFICIENT - CITATION DETAIL","Record both the cited URL and the supported claim/passage before this citation-based observation can be shared.",IF(R18="DIRECT COMPETITOR EVIDENCE","Compare answer criteria, supporting sources and entity/product evidence before choosing an intervention.",IF(R18="SUBSTITUTE COMPETITOR EVIDENCE","Map substitution conditions and buyer trade-offs before treating the source as like-for-like.",IF(R18="INFLUENTIAL NON-RIVAL SOURCE","Route the gap to source, authority, entity or passage review - not the direct-competitor set.",IF(R18="NON-RIVAL EVIDENCE OBJECT","Use the observation only for the evidence/source role it performs.","Document the boundary before aggregation or handoff.")))))))))))))</x:f>
      </x:c>
      <x:c r="T18" s="105" t="str">
        <x:f>IF(A18="","",IF(OR(LEFT(R18,7)="INVALID",LEFT(R18,10)="UNRESOLVED",LEFT(R18,21)="EVIDENCE INSUFFICIENT",Q18="",P18=""),"NOT READY","READY TO SHARE"))</x:f>
      </x:c>
      <x:c r="U18" s="101"/>
    </x:row>
    <x:row r="19">
      <x:c r="A19" s="33"/>
      <x:c r="B19" s="33"/>
      <x:c r="C19" s="33"/>
      <x:c r="D19" s="33"/>
      <x:c r="E19" s="33"/>
      <x:c r="F19" s="64"/>
      <x:c r="G19" s="33"/>
      <x:c r="H19" s="33"/>
      <x:c r="I19" s="33"/>
      <x:c r="J19" s="33"/>
      <x:c r="K19" s="33"/>
      <x:c r="L19" s="33"/>
      <x:c r="M19" s="33"/>
      <x:c r="N19" s="101"/>
      <x:c r="O19" s="101"/>
      <x:c r="P19" s="101"/>
      <x:c r="Q19" s="101"/>
      <x:c r="R19" s="105" t="str">
        <x:f>IF(A19="","",IF(COUNTIF($A$2:$A$201,A19)&gt;1,"INVALID - DUPLICATE ID",IF(OR(START!$B$6="",START!$B$7="",START!$B$8="",START!$B$9="",START!$B$10="",START!$B$11="",START!$B$12=""),"UNRESOLVED - START SCOPE",IF(OR(B19="",C19="",D19="",E19="",F19="",G19="",H19="",I19="",J19="",M19="",N19="",P19=""),"UNRESOLVED - ROW INPUT",IF(NOT(OR(EXACT(B19,"CATEGORY / DEFINITION"),EXACT(B19,"PROBLEM / DIAGNOSTIC"),EXACT(B19,"COMPARISON / ALTERNATIVES"),EXACT(B19,"IMPLEMENTATION / EVIDENCE"),EXACT(B19,"PURCHASE / SELECTION"),EXACT(B19,"RISK / OBJECTION"),EXACT(B19,"OTHER"))),"INVALID - PROMPT FAMILY",IF(NOT(OR(EXACT(D19,"Google AI Overviews"),EXACT(D19,"Google AI Mode"),EXACT(D19,"ChatGPT search"),EXACT(D19,"Microsoft Copilot / Bing AI"),EXACT(D19,"Perplexity"),EXACT(D19,"Gemini"),EXACT(D19,"Other"))),"INVALID - SURFACE",IF(AND(NOT(EXACT(START!$B$10,"MULTI-SURFACE")),NOT(EXACT(D19,START!$B$10))),"INVALID - SURFACE OUT OF SCOPE",IF(AND(NOT(EXACT(START!$B$9,"MULTI-LOCALE")),NOT(EXACT(E19,START!$B$9))),"INVALID - LOCALE OUT OF SCOPE",IF(NOT(ISNUMBER(F19)),"INVALID - OBSERVED DATE",IF(OR(F19&lt;START!$B$11,F19&gt;START!$B$12),"INVALID - DATE OUT OF SCOPE",IF(NOT(OR(EXACT(H19,"BRAND / PROVIDER"),EXACT(H19,"CITED SOURCE"),EXACT(H19,"BRAND + SOURCE"),EXACT(H19,"OTHER"))),"INVALID - APPEARANCE TYPE",IF(NOT(OR(EXACT(I19,"DIRECT PROVIDER"),EXACT(I19,"SUBSTITUTE"),EXACT(I19,"PUBLISHER / REFERENCE"),EXACT(I19,"OFFICIAL AUTHORITY / DOCUMENTATION"),EXACT(I19,"MARKETPLACE / DIRECTORY / REVIEW"),EXACT(I19,"COMMUNITY / WITNESS"),EXACT(I19,"ANALYST / RESEARCH"),EXACT(I19,"UNRESOLVED"))),"INVALID - ROLE",IF(NOT(OR(EXACT(J19,"SAME BUYER + JOB"),EXACT(J19,"PARTIAL / SUBSTITUTE"),EXACT(J19,"NONE"),EXACT(J19,"UNKNOWN"))),"INVALID - BUYER OVERLAP",IF(NOT(OR(EXACT(M19,"YES"),EXACT(M19,"NO"),EXACT(M19,"NOT APPLICABLE / NO CITATION"))),"INVALID - PASSAGE CHECK",IF(AND(OR(EXACT(H19,"CITED SOURCE"),EXACT(H19,"BRAND + SOURCE")),EXACT(M19,"NOT APPLICABLE / NO CITATION")),"INVALID - CITATION/PASSAGE CONTRADICTION",IF(NOT(OR(EXACT(N19,"YES"),EXACT(N19,"NO - ONE OBSERVATION"),EXACT(N19,"NOT TESTED YET"))),"INVALID - REPEAT STATE",IF(EXACT(I19,"UNRESOLVED"),"UNRESOLVED - SOURCE ROLE",IF(EXACT(J19,"UNKNOWN"),"UNRESOLVED - BUYER OVERLAP",IF(AND(OR(EXACT(H19,"CITED SOURCE"),EXACT(H19,"BRAND + SOURCE")),EXACT(M19,"NO")),"EVIDENCE INSUFFICIENT - PASSAGE",IF(AND(OR(EXACT(H19,"CITED SOURCE"),EXACT(H19,"BRAND + SOURCE")),EXACT(M19,"YES"),OR(K19="",L19="")),"EVIDENCE INSUFFICIENT - CITATION DETAIL",IF(AND(EXACT(N19,"YES"),O19=""),"UNRESOLVED - REPEAT GROUP",IF(AND(EXACT(I19,"DIRECT PROVIDER"),EXACT(J19,"SAME BUYER + JOB")),"DIRECT COMPETITOR EVIDENCE",IF(AND(EXACT(I19,"SUBSTITUTE"),OR(EXACT(J19,"SAME BUYER + JOB"),EXACT(J19,"PARTIAL / SUBSTITUTE"))),"SUBSTITUTE COMPETITOR EVIDENCE",IF(AND(OR(EXACT(I19,"PUBLISHER / REFERENCE"),EXACT(I19,"OFFICIAL AUTHORITY / DOCUMENTATION"),EXACT(I19,"MARKETPLACE / DIRECTORY / REVIEW"),EXACT(I19,"COMMUNITY / WITNESS"),EXACT(I19,"ANALYST / RESEARCH")),EXACT(J19,"NONE")),"INFLUENTIAL NON-RIVAL SOURCE",IF(EXACT(J19,"NONE"),"NON-RIVAL EVIDENCE OBJECT","CLASSIFIED WITH BOUNDARY")))))))))))))))))))))))))</x:f>
      </x:c>
      <x:c r="S19" s="105" t="str">
        <x:f>IF(A19="","",IF(LEFT(R19,7)="INVALID","Correct the unsupported, contradictory, out-of-scope or duplicate controlled value before interpretation.",IF(R19="UNRESOLVED - START SCOPE","Complete START scope; row validity is intentionally blocked.",IF(R19="UNRESOLVED - ROW INPUT","Complete the required observation fields before interpretation.",IF(R19="UNRESOLVED - SOURCE ROLE","Inspect why the entity/source belongs in the answer and assign its role.",IF(R19="UNRESOLVED - BUYER OVERLAP","Establish same-buyer/same-job, substitute, partial or non-rival status.",IF(R19="UNRESOLVED - REPEAT GROUP","Assign the repeat observation to a repeat group before pattern comparison.",IF(R19="EVIDENCE INSUFFICIENT - PASSAGE","Open the cited source and record what claim or passage it supports.",IF(R19="EVIDENCE INSUFFICIENT - CITATION DETAIL","Record both the cited URL and the supported claim/passage before this citation-based observation can be shared.",IF(R19="DIRECT COMPETITOR EVIDENCE","Compare answer criteria, supporting sources and entity/product evidence before choosing an intervention.",IF(R19="SUBSTITUTE COMPETITOR EVIDENCE","Map substitution conditions and buyer trade-offs before treating the source as like-for-like.",IF(R19="INFLUENTIAL NON-RIVAL SOURCE","Route the gap to source, authority, entity or passage review - not the direct-competitor set.",IF(R19="NON-RIVAL EVIDENCE OBJECT","Use the observation only for the evidence/source role it performs.","Document the boundary before aggregation or handoff.")))))))))))))</x:f>
      </x:c>
      <x:c r="T19" s="105" t="str">
        <x:f>IF(A19="","",IF(OR(LEFT(R19,7)="INVALID",LEFT(R19,10)="UNRESOLVED",LEFT(R19,21)="EVIDENCE INSUFFICIENT",Q19="",P19=""),"NOT READY","READY TO SHARE"))</x:f>
      </x:c>
      <x:c r="U19" s="101"/>
    </x:row>
    <x:row r="20">
      <x:c r="A20" s="33"/>
      <x:c r="B20" s="33"/>
      <x:c r="C20" s="33"/>
      <x:c r="D20" s="33"/>
      <x:c r="E20" s="33"/>
      <x:c r="F20" s="64"/>
      <x:c r="G20" s="33"/>
      <x:c r="H20" s="33"/>
      <x:c r="I20" s="33"/>
      <x:c r="J20" s="33"/>
      <x:c r="K20" s="33"/>
      <x:c r="L20" s="33"/>
      <x:c r="M20" s="33"/>
      <x:c r="N20" s="101"/>
      <x:c r="O20" s="101"/>
      <x:c r="P20" s="101"/>
      <x:c r="Q20" s="101"/>
      <x:c r="R20" s="105" t="str">
        <x:f>IF(A20="","",IF(COUNTIF($A$2:$A$201,A20)&gt;1,"INVALID - DUPLICATE ID",IF(OR(START!$B$6="",START!$B$7="",START!$B$8="",START!$B$9="",START!$B$10="",START!$B$11="",START!$B$12=""),"UNRESOLVED - START SCOPE",IF(OR(B20="",C20="",D20="",E20="",F20="",G20="",H20="",I20="",J20="",M20="",N20="",P20=""),"UNRESOLVED - ROW INPUT",IF(NOT(OR(EXACT(B20,"CATEGORY / DEFINITION"),EXACT(B20,"PROBLEM / DIAGNOSTIC"),EXACT(B20,"COMPARISON / ALTERNATIVES"),EXACT(B20,"IMPLEMENTATION / EVIDENCE"),EXACT(B20,"PURCHASE / SELECTION"),EXACT(B20,"RISK / OBJECTION"),EXACT(B20,"OTHER"))),"INVALID - PROMPT FAMILY",IF(NOT(OR(EXACT(D20,"Google AI Overviews"),EXACT(D20,"Google AI Mode"),EXACT(D20,"ChatGPT search"),EXACT(D20,"Microsoft Copilot / Bing AI"),EXACT(D20,"Perplexity"),EXACT(D20,"Gemini"),EXACT(D20,"Other"))),"INVALID - SURFACE",IF(AND(NOT(EXACT(START!$B$10,"MULTI-SURFACE")),NOT(EXACT(D20,START!$B$10))),"INVALID - SURFACE OUT OF SCOPE",IF(AND(NOT(EXACT(START!$B$9,"MULTI-LOCALE")),NOT(EXACT(E20,START!$B$9))),"INVALID - LOCALE OUT OF SCOPE",IF(NOT(ISNUMBER(F20)),"INVALID - OBSERVED DATE",IF(OR(F20&lt;START!$B$11,F20&gt;START!$B$12),"INVALID - DATE OUT OF SCOPE",IF(NOT(OR(EXACT(H20,"BRAND / PROVIDER"),EXACT(H20,"CITED SOURCE"),EXACT(H20,"BRAND + SOURCE"),EXACT(H20,"OTHER"))),"INVALID - APPEARANCE TYPE",IF(NOT(OR(EXACT(I20,"DIRECT PROVIDER"),EXACT(I20,"SUBSTITUTE"),EXACT(I20,"PUBLISHER / REFERENCE"),EXACT(I20,"OFFICIAL AUTHORITY / DOCUMENTATION"),EXACT(I20,"MARKETPLACE / DIRECTORY / REVIEW"),EXACT(I20,"COMMUNITY / WITNESS"),EXACT(I20,"ANALYST / RESEARCH"),EXACT(I20,"UNRESOLVED"))),"INVALID - ROLE",IF(NOT(OR(EXACT(J20,"SAME BUYER + JOB"),EXACT(J20,"PARTIAL / SUBSTITUTE"),EXACT(J20,"NONE"),EXACT(J20,"UNKNOWN"))),"INVALID - BUYER OVERLAP",IF(NOT(OR(EXACT(M20,"YES"),EXACT(M20,"NO"),EXACT(M20,"NOT APPLICABLE / NO CITATION"))),"INVALID - PASSAGE CHECK",IF(AND(OR(EXACT(H20,"CITED SOURCE"),EXACT(H20,"BRAND + SOURCE")),EXACT(M20,"NOT APPLICABLE / NO CITATION")),"INVALID - CITATION/PASSAGE CONTRADICTION",IF(NOT(OR(EXACT(N20,"YES"),EXACT(N20,"NO - ONE OBSERVATION"),EXACT(N20,"NOT TESTED YET"))),"INVALID - REPEAT STATE",IF(EXACT(I20,"UNRESOLVED"),"UNRESOLVED - SOURCE ROLE",IF(EXACT(J20,"UNKNOWN"),"UNRESOLVED - BUYER OVERLAP",IF(AND(OR(EXACT(H20,"CITED SOURCE"),EXACT(H20,"BRAND + SOURCE")),EXACT(M20,"NO")),"EVIDENCE INSUFFICIENT - PASSAGE",IF(AND(OR(EXACT(H20,"CITED SOURCE"),EXACT(H20,"BRAND + SOURCE")),EXACT(M20,"YES"),OR(K20="",L20="")),"EVIDENCE INSUFFICIENT - CITATION DETAIL",IF(AND(EXACT(N20,"YES"),O20=""),"UNRESOLVED - REPEAT GROUP",IF(AND(EXACT(I20,"DIRECT PROVIDER"),EXACT(J20,"SAME BUYER + JOB")),"DIRECT COMPETITOR EVIDENCE",IF(AND(EXACT(I20,"SUBSTITUTE"),OR(EXACT(J20,"SAME BUYER + JOB"),EXACT(J20,"PARTIAL / SUBSTITUTE"))),"SUBSTITUTE COMPETITOR EVIDENCE",IF(AND(OR(EXACT(I20,"PUBLISHER / REFERENCE"),EXACT(I20,"OFFICIAL AUTHORITY / DOCUMENTATION"),EXACT(I20,"MARKETPLACE / DIRECTORY / REVIEW"),EXACT(I20,"COMMUNITY / WITNESS"),EXACT(I20,"ANALYST / RESEARCH")),EXACT(J20,"NONE")),"INFLUENTIAL NON-RIVAL SOURCE",IF(EXACT(J20,"NONE"),"NON-RIVAL EVIDENCE OBJECT","CLASSIFIED WITH BOUNDARY")))))))))))))))))))))))))</x:f>
      </x:c>
      <x:c r="S20" s="105" t="str">
        <x:f>IF(A20="","",IF(LEFT(R20,7)="INVALID","Correct the unsupported, contradictory, out-of-scope or duplicate controlled value before interpretation.",IF(R20="UNRESOLVED - START SCOPE","Complete START scope; row validity is intentionally blocked.",IF(R20="UNRESOLVED - ROW INPUT","Complete the required observation fields before interpretation.",IF(R20="UNRESOLVED - SOURCE ROLE","Inspect why the entity/source belongs in the answer and assign its role.",IF(R20="UNRESOLVED - BUYER OVERLAP","Establish same-buyer/same-job, substitute, partial or non-rival status.",IF(R20="UNRESOLVED - REPEAT GROUP","Assign the repeat observation to a repeat group before pattern comparison.",IF(R20="EVIDENCE INSUFFICIENT - PASSAGE","Open the cited source and record what claim or passage it supports.",IF(R20="EVIDENCE INSUFFICIENT - CITATION DETAIL","Record both the cited URL and the supported claim/passage before this citation-based observation can be shared.",IF(R20="DIRECT COMPETITOR EVIDENCE","Compare answer criteria, supporting sources and entity/product evidence before choosing an intervention.",IF(R20="SUBSTITUTE COMPETITOR EVIDENCE","Map substitution conditions and buyer trade-offs before treating the source as like-for-like.",IF(R20="INFLUENTIAL NON-RIVAL SOURCE","Route the gap to source, authority, entity or passage review - not the direct-competitor set.",IF(R20="NON-RIVAL EVIDENCE OBJECT","Use the observation only for the evidence/source role it performs.","Document the boundary before aggregation or handoff.")))))))))))))</x:f>
      </x:c>
      <x:c r="T20" s="105" t="str">
        <x:f>IF(A20="","",IF(OR(LEFT(R20,7)="INVALID",LEFT(R20,10)="UNRESOLVED",LEFT(R20,21)="EVIDENCE INSUFFICIENT",Q20="",P20=""),"NOT READY","READY TO SHARE"))</x:f>
      </x:c>
      <x:c r="U20" s="101"/>
    </x:row>
    <x:row r="21">
      <x:c r="A21" s="33"/>
      <x:c r="B21" s="33"/>
      <x:c r="C21" s="33"/>
      <x:c r="D21" s="33"/>
      <x:c r="E21" s="33"/>
      <x:c r="F21" s="64"/>
      <x:c r="G21" s="33"/>
      <x:c r="H21" s="33"/>
      <x:c r="I21" s="33"/>
      <x:c r="J21" s="33"/>
      <x:c r="K21" s="33"/>
      <x:c r="L21" s="33"/>
      <x:c r="M21" s="33"/>
      <x:c r="N21" s="101"/>
      <x:c r="O21" s="101"/>
      <x:c r="P21" s="101"/>
      <x:c r="Q21" s="101"/>
      <x:c r="R21" s="105" t="str">
        <x:f>IF(A21="","",IF(COUNTIF($A$2:$A$201,A21)&gt;1,"INVALID - DUPLICATE ID",IF(OR(START!$B$6="",START!$B$7="",START!$B$8="",START!$B$9="",START!$B$10="",START!$B$11="",START!$B$12=""),"UNRESOLVED - START SCOPE",IF(OR(B21="",C21="",D21="",E21="",F21="",G21="",H21="",I21="",J21="",M21="",N21="",P21=""),"UNRESOLVED - ROW INPUT",IF(NOT(OR(EXACT(B21,"CATEGORY / DEFINITION"),EXACT(B21,"PROBLEM / DIAGNOSTIC"),EXACT(B21,"COMPARISON / ALTERNATIVES"),EXACT(B21,"IMPLEMENTATION / EVIDENCE"),EXACT(B21,"PURCHASE / SELECTION"),EXACT(B21,"RISK / OBJECTION"),EXACT(B21,"OTHER"))),"INVALID - PROMPT FAMILY",IF(NOT(OR(EXACT(D21,"Google AI Overviews"),EXACT(D21,"Google AI Mode"),EXACT(D21,"ChatGPT search"),EXACT(D21,"Microsoft Copilot / Bing AI"),EXACT(D21,"Perplexity"),EXACT(D21,"Gemini"),EXACT(D21,"Other"))),"INVALID - SURFACE",IF(AND(NOT(EXACT(START!$B$10,"MULTI-SURFACE")),NOT(EXACT(D21,START!$B$10))),"INVALID - SURFACE OUT OF SCOPE",IF(AND(NOT(EXACT(START!$B$9,"MULTI-LOCALE")),NOT(EXACT(E21,START!$B$9))),"INVALID - LOCALE OUT OF SCOPE",IF(NOT(ISNUMBER(F21)),"INVALID - OBSERVED DATE",IF(OR(F21&lt;START!$B$11,F21&gt;START!$B$12),"INVALID - DATE OUT OF SCOPE",IF(NOT(OR(EXACT(H21,"BRAND / PROVIDER"),EXACT(H21,"CITED SOURCE"),EXACT(H21,"BRAND + SOURCE"),EXACT(H21,"OTHER"))),"INVALID - APPEARANCE TYPE",IF(NOT(OR(EXACT(I21,"DIRECT PROVIDER"),EXACT(I21,"SUBSTITUTE"),EXACT(I21,"PUBLISHER / REFERENCE"),EXACT(I21,"OFFICIAL AUTHORITY / DOCUMENTATION"),EXACT(I21,"MARKETPLACE / DIRECTORY / REVIEW"),EXACT(I21,"COMMUNITY / WITNESS"),EXACT(I21,"ANALYST / RESEARCH"),EXACT(I21,"UNRESOLVED"))),"INVALID - ROLE",IF(NOT(OR(EXACT(J21,"SAME BUYER + JOB"),EXACT(J21,"PARTIAL / SUBSTITUTE"),EXACT(J21,"NONE"),EXACT(J21,"UNKNOWN"))),"INVALID - BUYER OVERLAP",IF(NOT(OR(EXACT(M21,"YES"),EXACT(M21,"NO"),EXACT(M21,"NOT APPLICABLE / NO CITATION"))),"INVALID - PASSAGE CHECK",IF(AND(OR(EXACT(H21,"CITED SOURCE"),EXACT(H21,"BRAND + SOURCE")),EXACT(M21,"NOT APPLICABLE / NO CITATION")),"INVALID - CITATION/PASSAGE CONTRADICTION",IF(NOT(OR(EXACT(N21,"YES"),EXACT(N21,"NO - ONE OBSERVATION"),EXACT(N21,"NOT TESTED YET"))),"INVALID - REPEAT STATE",IF(EXACT(I21,"UNRESOLVED"),"UNRESOLVED - SOURCE ROLE",IF(EXACT(J21,"UNKNOWN"),"UNRESOLVED - BUYER OVERLAP",IF(AND(OR(EXACT(H21,"CITED SOURCE"),EXACT(H21,"BRAND + SOURCE")),EXACT(M21,"NO")),"EVIDENCE INSUFFICIENT - PASSAGE",IF(AND(OR(EXACT(H21,"CITED SOURCE"),EXACT(H21,"BRAND + SOURCE")),EXACT(M21,"YES"),OR(K21="",L21="")),"EVIDENCE INSUFFICIENT - CITATION DETAIL",IF(AND(EXACT(N21,"YES"),O21=""),"UNRESOLVED - REPEAT GROUP",IF(AND(EXACT(I21,"DIRECT PROVIDER"),EXACT(J21,"SAME BUYER + JOB")),"DIRECT COMPETITOR EVIDENCE",IF(AND(EXACT(I21,"SUBSTITUTE"),OR(EXACT(J21,"SAME BUYER + JOB"),EXACT(J21,"PARTIAL / SUBSTITUTE"))),"SUBSTITUTE COMPETITOR EVIDENCE",IF(AND(OR(EXACT(I21,"PUBLISHER / REFERENCE"),EXACT(I21,"OFFICIAL AUTHORITY / DOCUMENTATION"),EXACT(I21,"MARKETPLACE / DIRECTORY / REVIEW"),EXACT(I21,"COMMUNITY / WITNESS"),EXACT(I21,"ANALYST / RESEARCH")),EXACT(J21,"NONE")),"INFLUENTIAL NON-RIVAL SOURCE",IF(EXACT(J21,"NONE"),"NON-RIVAL EVIDENCE OBJECT","CLASSIFIED WITH BOUNDARY")))))))))))))))))))))))))</x:f>
      </x:c>
      <x:c r="S21" s="105" t="str">
        <x:f>IF(A21="","",IF(LEFT(R21,7)="INVALID","Correct the unsupported, contradictory, out-of-scope or duplicate controlled value before interpretation.",IF(R21="UNRESOLVED - START SCOPE","Complete START scope; row validity is intentionally blocked.",IF(R21="UNRESOLVED - ROW INPUT","Complete the required observation fields before interpretation.",IF(R21="UNRESOLVED - SOURCE ROLE","Inspect why the entity/source belongs in the answer and assign its role.",IF(R21="UNRESOLVED - BUYER OVERLAP","Establish same-buyer/same-job, substitute, partial or non-rival status.",IF(R21="UNRESOLVED - REPEAT GROUP","Assign the repeat observation to a repeat group before pattern comparison.",IF(R21="EVIDENCE INSUFFICIENT - PASSAGE","Open the cited source and record what claim or passage it supports.",IF(R21="EVIDENCE INSUFFICIENT - CITATION DETAIL","Record both the cited URL and the supported claim/passage before this citation-based observation can be shared.",IF(R21="DIRECT COMPETITOR EVIDENCE","Compare answer criteria, supporting sources and entity/product evidence before choosing an intervention.",IF(R21="SUBSTITUTE COMPETITOR EVIDENCE","Map substitution conditions and buyer trade-offs before treating the source as like-for-like.",IF(R21="INFLUENTIAL NON-RIVAL SOURCE","Route the gap to source, authority, entity or passage review - not the direct-competitor set.",IF(R21="NON-RIVAL EVIDENCE OBJECT","Use the observation only for the evidence/source role it performs.","Document the boundary before aggregation or handoff.")))))))))))))</x:f>
      </x:c>
      <x:c r="T21" s="105" t="str">
        <x:f>IF(A21="","",IF(OR(LEFT(R21,7)="INVALID",LEFT(R21,10)="UNRESOLVED",LEFT(R21,21)="EVIDENCE INSUFFICIENT",Q21="",P21=""),"NOT READY","READY TO SHARE"))</x:f>
      </x:c>
      <x:c r="U21" s="101"/>
    </x:row>
    <x:row r="22">
      <x:c r="A22" s="33"/>
      <x:c r="B22" s="33"/>
      <x:c r="C22" s="33"/>
      <x:c r="D22" s="33"/>
      <x:c r="E22" s="33"/>
      <x:c r="F22" s="64"/>
      <x:c r="G22" s="33"/>
      <x:c r="H22" s="33"/>
      <x:c r="I22" s="33"/>
      <x:c r="J22" s="33"/>
      <x:c r="K22" s="33"/>
      <x:c r="L22" s="33"/>
      <x:c r="M22" s="33"/>
      <x:c r="N22" s="101"/>
      <x:c r="O22" s="101"/>
      <x:c r="P22" s="101"/>
      <x:c r="Q22" s="101"/>
      <x:c r="R22" s="105" t="str">
        <x:f>IF(A22="","",IF(COUNTIF($A$2:$A$201,A22)&gt;1,"INVALID - DUPLICATE ID",IF(OR(START!$B$6="",START!$B$7="",START!$B$8="",START!$B$9="",START!$B$10="",START!$B$11="",START!$B$12=""),"UNRESOLVED - START SCOPE",IF(OR(B22="",C22="",D22="",E22="",F22="",G22="",H22="",I22="",J22="",M22="",N22="",P22=""),"UNRESOLVED - ROW INPUT",IF(NOT(OR(EXACT(B22,"CATEGORY / DEFINITION"),EXACT(B22,"PROBLEM / DIAGNOSTIC"),EXACT(B22,"COMPARISON / ALTERNATIVES"),EXACT(B22,"IMPLEMENTATION / EVIDENCE"),EXACT(B22,"PURCHASE / SELECTION"),EXACT(B22,"RISK / OBJECTION"),EXACT(B22,"OTHER"))),"INVALID - PROMPT FAMILY",IF(NOT(OR(EXACT(D22,"Google AI Overviews"),EXACT(D22,"Google AI Mode"),EXACT(D22,"ChatGPT search"),EXACT(D22,"Microsoft Copilot / Bing AI"),EXACT(D22,"Perplexity"),EXACT(D22,"Gemini"),EXACT(D22,"Other"))),"INVALID - SURFACE",IF(AND(NOT(EXACT(START!$B$10,"MULTI-SURFACE")),NOT(EXACT(D22,START!$B$10))),"INVALID - SURFACE OUT OF SCOPE",IF(AND(NOT(EXACT(START!$B$9,"MULTI-LOCALE")),NOT(EXACT(E22,START!$B$9))),"INVALID - LOCALE OUT OF SCOPE",IF(NOT(ISNUMBER(F22)),"INVALID - OBSERVED DATE",IF(OR(F22&lt;START!$B$11,F22&gt;START!$B$12),"INVALID - DATE OUT OF SCOPE",IF(NOT(OR(EXACT(H22,"BRAND / PROVIDER"),EXACT(H22,"CITED SOURCE"),EXACT(H22,"BRAND + SOURCE"),EXACT(H22,"OTHER"))),"INVALID - APPEARANCE TYPE",IF(NOT(OR(EXACT(I22,"DIRECT PROVIDER"),EXACT(I22,"SUBSTITUTE"),EXACT(I22,"PUBLISHER / REFERENCE"),EXACT(I22,"OFFICIAL AUTHORITY / DOCUMENTATION"),EXACT(I22,"MARKETPLACE / DIRECTORY / REVIEW"),EXACT(I22,"COMMUNITY / WITNESS"),EXACT(I22,"ANALYST / RESEARCH"),EXACT(I22,"UNRESOLVED"))),"INVALID - ROLE",IF(NOT(OR(EXACT(J22,"SAME BUYER + JOB"),EXACT(J22,"PARTIAL / SUBSTITUTE"),EXACT(J22,"NONE"),EXACT(J22,"UNKNOWN"))),"INVALID - BUYER OVERLAP",IF(NOT(OR(EXACT(M22,"YES"),EXACT(M22,"NO"),EXACT(M22,"NOT APPLICABLE / NO CITATION"))),"INVALID - PASSAGE CHECK",IF(AND(OR(EXACT(H22,"CITED SOURCE"),EXACT(H22,"BRAND + SOURCE")),EXACT(M22,"NOT APPLICABLE / NO CITATION")),"INVALID - CITATION/PASSAGE CONTRADICTION",IF(NOT(OR(EXACT(N22,"YES"),EXACT(N22,"NO - ONE OBSERVATION"),EXACT(N22,"NOT TESTED YET"))),"INVALID - REPEAT STATE",IF(EXACT(I22,"UNRESOLVED"),"UNRESOLVED - SOURCE ROLE",IF(EXACT(J22,"UNKNOWN"),"UNRESOLVED - BUYER OVERLAP",IF(AND(OR(EXACT(H22,"CITED SOURCE"),EXACT(H22,"BRAND + SOURCE")),EXACT(M22,"NO")),"EVIDENCE INSUFFICIENT - PASSAGE",IF(AND(OR(EXACT(H22,"CITED SOURCE"),EXACT(H22,"BRAND + SOURCE")),EXACT(M22,"YES"),OR(K22="",L22="")),"EVIDENCE INSUFFICIENT - CITATION DETAIL",IF(AND(EXACT(N22,"YES"),O22=""),"UNRESOLVED - REPEAT GROUP",IF(AND(EXACT(I22,"DIRECT PROVIDER"),EXACT(J22,"SAME BUYER + JOB")),"DIRECT COMPETITOR EVIDENCE",IF(AND(EXACT(I22,"SUBSTITUTE"),OR(EXACT(J22,"SAME BUYER + JOB"),EXACT(J22,"PARTIAL / SUBSTITUTE"))),"SUBSTITUTE COMPETITOR EVIDENCE",IF(AND(OR(EXACT(I22,"PUBLISHER / REFERENCE"),EXACT(I22,"OFFICIAL AUTHORITY / DOCUMENTATION"),EXACT(I22,"MARKETPLACE / DIRECTORY / REVIEW"),EXACT(I22,"COMMUNITY / WITNESS"),EXACT(I22,"ANALYST / RESEARCH")),EXACT(J22,"NONE")),"INFLUENTIAL NON-RIVAL SOURCE",IF(EXACT(J22,"NONE"),"NON-RIVAL EVIDENCE OBJECT","CLASSIFIED WITH BOUNDARY")))))))))))))))))))))))))</x:f>
      </x:c>
      <x:c r="S22" s="105" t="str">
        <x:f>IF(A22="","",IF(LEFT(R22,7)="INVALID","Correct the unsupported, contradictory, out-of-scope or duplicate controlled value before interpretation.",IF(R22="UNRESOLVED - START SCOPE","Complete START scope; row validity is intentionally blocked.",IF(R22="UNRESOLVED - ROW INPUT","Complete the required observation fields before interpretation.",IF(R22="UNRESOLVED - SOURCE ROLE","Inspect why the entity/source belongs in the answer and assign its role.",IF(R22="UNRESOLVED - BUYER OVERLAP","Establish same-buyer/same-job, substitute, partial or non-rival status.",IF(R22="UNRESOLVED - REPEAT GROUP","Assign the repeat observation to a repeat group before pattern comparison.",IF(R22="EVIDENCE INSUFFICIENT - PASSAGE","Open the cited source and record what claim or passage it supports.",IF(R22="EVIDENCE INSUFFICIENT - CITATION DETAIL","Record both the cited URL and the supported claim/passage before this citation-based observation can be shared.",IF(R22="DIRECT COMPETITOR EVIDENCE","Compare answer criteria, supporting sources and entity/product evidence before choosing an intervention.",IF(R22="SUBSTITUTE COMPETITOR EVIDENCE","Map substitution conditions and buyer trade-offs before treating the source as like-for-like.",IF(R22="INFLUENTIAL NON-RIVAL SOURCE","Route the gap to source, authority, entity or passage review - not the direct-competitor set.",IF(R22="NON-RIVAL EVIDENCE OBJECT","Use the observation only for the evidence/source role it performs.","Document the boundary before aggregation or handoff.")))))))))))))</x:f>
      </x:c>
      <x:c r="T22" s="105" t="str">
        <x:f>IF(A22="","",IF(OR(LEFT(R22,7)="INVALID",LEFT(R22,10)="UNRESOLVED",LEFT(R22,21)="EVIDENCE INSUFFICIENT",Q22="",P22=""),"NOT READY","READY TO SHARE"))</x:f>
      </x:c>
      <x:c r="U22" s="101"/>
    </x:row>
    <x:row r="23">
      <x:c r="A23" s="33"/>
      <x:c r="B23" s="33"/>
      <x:c r="C23" s="33"/>
      <x:c r="D23" s="33"/>
      <x:c r="E23" s="33"/>
      <x:c r="F23" s="64"/>
      <x:c r="G23" s="33"/>
      <x:c r="H23" s="33"/>
      <x:c r="I23" s="33"/>
      <x:c r="J23" s="33"/>
      <x:c r="K23" s="33"/>
      <x:c r="L23" s="33"/>
      <x:c r="M23" s="33"/>
      <x:c r="N23" s="101"/>
      <x:c r="O23" s="101"/>
      <x:c r="P23" s="101"/>
      <x:c r="Q23" s="101"/>
      <x:c r="R23" s="105" t="str">
        <x:f>IF(A23="","",IF(COUNTIF($A$2:$A$201,A23)&gt;1,"INVALID - DUPLICATE ID",IF(OR(START!$B$6="",START!$B$7="",START!$B$8="",START!$B$9="",START!$B$10="",START!$B$11="",START!$B$12=""),"UNRESOLVED - START SCOPE",IF(OR(B23="",C23="",D23="",E23="",F23="",G23="",H23="",I23="",J23="",M23="",N23="",P23=""),"UNRESOLVED - ROW INPUT",IF(NOT(OR(EXACT(B23,"CATEGORY / DEFINITION"),EXACT(B23,"PROBLEM / DIAGNOSTIC"),EXACT(B23,"COMPARISON / ALTERNATIVES"),EXACT(B23,"IMPLEMENTATION / EVIDENCE"),EXACT(B23,"PURCHASE / SELECTION"),EXACT(B23,"RISK / OBJECTION"),EXACT(B23,"OTHER"))),"INVALID - PROMPT FAMILY",IF(NOT(OR(EXACT(D23,"Google AI Overviews"),EXACT(D23,"Google AI Mode"),EXACT(D23,"ChatGPT search"),EXACT(D23,"Microsoft Copilot / Bing AI"),EXACT(D23,"Perplexity"),EXACT(D23,"Gemini"),EXACT(D23,"Other"))),"INVALID - SURFACE",IF(AND(NOT(EXACT(START!$B$10,"MULTI-SURFACE")),NOT(EXACT(D23,START!$B$10))),"INVALID - SURFACE OUT OF SCOPE",IF(AND(NOT(EXACT(START!$B$9,"MULTI-LOCALE")),NOT(EXACT(E23,START!$B$9))),"INVALID - LOCALE OUT OF SCOPE",IF(NOT(ISNUMBER(F23)),"INVALID - OBSERVED DATE",IF(OR(F23&lt;START!$B$11,F23&gt;START!$B$12),"INVALID - DATE OUT OF SCOPE",IF(NOT(OR(EXACT(H23,"BRAND / PROVIDER"),EXACT(H23,"CITED SOURCE"),EXACT(H23,"BRAND + SOURCE"),EXACT(H23,"OTHER"))),"INVALID - APPEARANCE TYPE",IF(NOT(OR(EXACT(I23,"DIRECT PROVIDER"),EXACT(I23,"SUBSTITUTE"),EXACT(I23,"PUBLISHER / REFERENCE"),EXACT(I23,"OFFICIAL AUTHORITY / DOCUMENTATION"),EXACT(I23,"MARKETPLACE / DIRECTORY / REVIEW"),EXACT(I23,"COMMUNITY / WITNESS"),EXACT(I23,"ANALYST / RESEARCH"),EXACT(I23,"UNRESOLVED"))),"INVALID - ROLE",IF(NOT(OR(EXACT(J23,"SAME BUYER + JOB"),EXACT(J23,"PARTIAL / SUBSTITUTE"),EXACT(J23,"NONE"),EXACT(J23,"UNKNOWN"))),"INVALID - BUYER OVERLAP",IF(NOT(OR(EXACT(M23,"YES"),EXACT(M23,"NO"),EXACT(M23,"NOT APPLICABLE / NO CITATION"))),"INVALID - PASSAGE CHECK",IF(AND(OR(EXACT(H23,"CITED SOURCE"),EXACT(H23,"BRAND + SOURCE")),EXACT(M23,"NOT APPLICABLE / NO CITATION")),"INVALID - CITATION/PASSAGE CONTRADICTION",IF(NOT(OR(EXACT(N23,"YES"),EXACT(N23,"NO - ONE OBSERVATION"),EXACT(N23,"NOT TESTED YET"))),"INVALID - REPEAT STATE",IF(EXACT(I23,"UNRESOLVED"),"UNRESOLVED - SOURCE ROLE",IF(EXACT(J23,"UNKNOWN"),"UNRESOLVED - BUYER OVERLAP",IF(AND(OR(EXACT(H23,"CITED SOURCE"),EXACT(H23,"BRAND + SOURCE")),EXACT(M23,"NO")),"EVIDENCE INSUFFICIENT - PASSAGE",IF(AND(OR(EXACT(H23,"CITED SOURCE"),EXACT(H23,"BRAND + SOURCE")),EXACT(M23,"YES"),OR(K23="",L23="")),"EVIDENCE INSUFFICIENT - CITATION DETAIL",IF(AND(EXACT(N23,"YES"),O23=""),"UNRESOLVED - REPEAT GROUP",IF(AND(EXACT(I23,"DIRECT PROVIDER"),EXACT(J23,"SAME BUYER + JOB")),"DIRECT COMPETITOR EVIDENCE",IF(AND(EXACT(I23,"SUBSTITUTE"),OR(EXACT(J23,"SAME BUYER + JOB"),EXACT(J23,"PARTIAL / SUBSTITUTE"))),"SUBSTITUTE COMPETITOR EVIDENCE",IF(AND(OR(EXACT(I23,"PUBLISHER / REFERENCE"),EXACT(I23,"OFFICIAL AUTHORITY / DOCUMENTATION"),EXACT(I23,"MARKETPLACE / DIRECTORY / REVIEW"),EXACT(I23,"COMMUNITY / WITNESS"),EXACT(I23,"ANALYST / RESEARCH")),EXACT(J23,"NONE")),"INFLUENTIAL NON-RIVAL SOURCE",IF(EXACT(J23,"NONE"),"NON-RIVAL EVIDENCE OBJECT","CLASSIFIED WITH BOUNDARY")))))))))))))))))))))))))</x:f>
      </x:c>
      <x:c r="S23" s="105" t="str">
        <x:f>IF(A23="","",IF(LEFT(R23,7)="INVALID","Correct the unsupported, contradictory, out-of-scope or duplicate controlled value before interpretation.",IF(R23="UNRESOLVED - START SCOPE","Complete START scope; row validity is intentionally blocked.",IF(R23="UNRESOLVED - ROW INPUT","Complete the required observation fields before interpretation.",IF(R23="UNRESOLVED - SOURCE ROLE","Inspect why the entity/source belongs in the answer and assign its role.",IF(R23="UNRESOLVED - BUYER OVERLAP","Establish same-buyer/same-job, substitute, partial or non-rival status.",IF(R23="UNRESOLVED - REPEAT GROUP","Assign the repeat observation to a repeat group before pattern comparison.",IF(R23="EVIDENCE INSUFFICIENT - PASSAGE","Open the cited source and record what claim or passage it supports.",IF(R23="EVIDENCE INSUFFICIENT - CITATION DETAIL","Record both the cited URL and the supported claim/passage before this citation-based observation can be shared.",IF(R23="DIRECT COMPETITOR EVIDENCE","Compare answer criteria, supporting sources and entity/product evidence before choosing an intervention.",IF(R23="SUBSTITUTE COMPETITOR EVIDENCE","Map substitution conditions and buyer trade-offs before treating the source as like-for-like.",IF(R23="INFLUENTIAL NON-RIVAL SOURCE","Route the gap to source, authority, entity or passage review - not the direct-competitor set.",IF(R23="NON-RIVAL EVIDENCE OBJECT","Use the observation only for the evidence/source role it performs.","Document the boundary before aggregation or handoff.")))))))))))))</x:f>
      </x:c>
      <x:c r="T23" s="105" t="str">
        <x:f>IF(A23="","",IF(OR(LEFT(R23,7)="INVALID",LEFT(R23,10)="UNRESOLVED",LEFT(R23,21)="EVIDENCE INSUFFICIENT",Q23="",P23=""),"NOT READY","READY TO SHARE"))</x:f>
      </x:c>
      <x:c r="U23" s="101"/>
    </x:row>
    <x:row r="24">
      <x:c r="A24" s="33"/>
      <x:c r="B24" s="33"/>
      <x:c r="C24" s="33"/>
      <x:c r="D24" s="33"/>
      <x:c r="E24" s="33"/>
      <x:c r="F24" s="64"/>
      <x:c r="G24" s="33"/>
      <x:c r="H24" s="33"/>
      <x:c r="I24" s="33"/>
      <x:c r="J24" s="33"/>
      <x:c r="K24" s="33"/>
      <x:c r="L24" s="33"/>
      <x:c r="M24" s="33"/>
      <x:c r="N24" s="101"/>
      <x:c r="O24" s="101"/>
      <x:c r="P24" s="101"/>
      <x:c r="Q24" s="101"/>
      <x:c r="R24" s="105" t="str">
        <x:f>IF(A24="","",IF(COUNTIF($A$2:$A$201,A24)&gt;1,"INVALID - DUPLICATE ID",IF(OR(START!$B$6="",START!$B$7="",START!$B$8="",START!$B$9="",START!$B$10="",START!$B$11="",START!$B$12=""),"UNRESOLVED - START SCOPE",IF(OR(B24="",C24="",D24="",E24="",F24="",G24="",H24="",I24="",J24="",M24="",N24="",P24=""),"UNRESOLVED - ROW INPUT",IF(NOT(OR(EXACT(B24,"CATEGORY / DEFINITION"),EXACT(B24,"PROBLEM / DIAGNOSTIC"),EXACT(B24,"COMPARISON / ALTERNATIVES"),EXACT(B24,"IMPLEMENTATION / EVIDENCE"),EXACT(B24,"PURCHASE / SELECTION"),EXACT(B24,"RISK / OBJECTION"),EXACT(B24,"OTHER"))),"INVALID - PROMPT FAMILY",IF(NOT(OR(EXACT(D24,"Google AI Overviews"),EXACT(D24,"Google AI Mode"),EXACT(D24,"ChatGPT search"),EXACT(D24,"Microsoft Copilot / Bing AI"),EXACT(D24,"Perplexity"),EXACT(D24,"Gemini"),EXACT(D24,"Other"))),"INVALID - SURFACE",IF(AND(NOT(EXACT(START!$B$10,"MULTI-SURFACE")),NOT(EXACT(D24,START!$B$10))),"INVALID - SURFACE OUT OF SCOPE",IF(AND(NOT(EXACT(START!$B$9,"MULTI-LOCALE")),NOT(EXACT(E24,START!$B$9))),"INVALID - LOCALE OUT OF SCOPE",IF(NOT(ISNUMBER(F24)),"INVALID - OBSERVED DATE",IF(OR(F24&lt;START!$B$11,F24&gt;START!$B$12),"INVALID - DATE OUT OF SCOPE",IF(NOT(OR(EXACT(H24,"BRAND / PROVIDER"),EXACT(H24,"CITED SOURCE"),EXACT(H24,"BRAND + SOURCE"),EXACT(H24,"OTHER"))),"INVALID - APPEARANCE TYPE",IF(NOT(OR(EXACT(I24,"DIRECT PROVIDER"),EXACT(I24,"SUBSTITUTE"),EXACT(I24,"PUBLISHER / REFERENCE"),EXACT(I24,"OFFICIAL AUTHORITY / DOCUMENTATION"),EXACT(I24,"MARKETPLACE / DIRECTORY / REVIEW"),EXACT(I24,"COMMUNITY / WITNESS"),EXACT(I24,"ANALYST / RESEARCH"),EXACT(I24,"UNRESOLVED"))),"INVALID - ROLE",IF(NOT(OR(EXACT(J24,"SAME BUYER + JOB"),EXACT(J24,"PARTIAL / SUBSTITUTE"),EXACT(J24,"NONE"),EXACT(J24,"UNKNOWN"))),"INVALID - BUYER OVERLAP",IF(NOT(OR(EXACT(M24,"YES"),EXACT(M24,"NO"),EXACT(M24,"NOT APPLICABLE / NO CITATION"))),"INVALID - PASSAGE CHECK",IF(AND(OR(EXACT(H24,"CITED SOURCE"),EXACT(H24,"BRAND + SOURCE")),EXACT(M24,"NOT APPLICABLE / NO CITATION")),"INVALID - CITATION/PASSAGE CONTRADICTION",IF(NOT(OR(EXACT(N24,"YES"),EXACT(N24,"NO - ONE OBSERVATION"),EXACT(N24,"NOT TESTED YET"))),"INVALID - REPEAT STATE",IF(EXACT(I24,"UNRESOLVED"),"UNRESOLVED - SOURCE ROLE",IF(EXACT(J24,"UNKNOWN"),"UNRESOLVED - BUYER OVERLAP",IF(AND(OR(EXACT(H24,"CITED SOURCE"),EXACT(H24,"BRAND + SOURCE")),EXACT(M24,"NO")),"EVIDENCE INSUFFICIENT - PASSAGE",IF(AND(OR(EXACT(H24,"CITED SOURCE"),EXACT(H24,"BRAND + SOURCE")),EXACT(M24,"YES"),OR(K24="",L24="")),"EVIDENCE INSUFFICIENT - CITATION DETAIL",IF(AND(EXACT(N24,"YES"),O24=""),"UNRESOLVED - REPEAT GROUP",IF(AND(EXACT(I24,"DIRECT PROVIDER"),EXACT(J24,"SAME BUYER + JOB")),"DIRECT COMPETITOR EVIDENCE",IF(AND(EXACT(I24,"SUBSTITUTE"),OR(EXACT(J24,"SAME BUYER + JOB"),EXACT(J24,"PARTIAL / SUBSTITUTE"))),"SUBSTITUTE COMPETITOR EVIDENCE",IF(AND(OR(EXACT(I24,"PUBLISHER / REFERENCE"),EXACT(I24,"OFFICIAL AUTHORITY / DOCUMENTATION"),EXACT(I24,"MARKETPLACE / DIRECTORY / REVIEW"),EXACT(I24,"COMMUNITY / WITNESS"),EXACT(I24,"ANALYST / RESEARCH")),EXACT(J24,"NONE")),"INFLUENTIAL NON-RIVAL SOURCE",IF(EXACT(J24,"NONE"),"NON-RIVAL EVIDENCE OBJECT","CLASSIFIED WITH BOUNDARY")))))))))))))))))))))))))</x:f>
      </x:c>
      <x:c r="S24" s="105" t="str">
        <x:f>IF(A24="","",IF(LEFT(R24,7)="INVALID","Correct the unsupported, contradictory, out-of-scope or duplicate controlled value before interpretation.",IF(R24="UNRESOLVED - START SCOPE","Complete START scope; row validity is intentionally blocked.",IF(R24="UNRESOLVED - ROW INPUT","Complete the required observation fields before interpretation.",IF(R24="UNRESOLVED - SOURCE ROLE","Inspect why the entity/source belongs in the answer and assign its role.",IF(R24="UNRESOLVED - BUYER OVERLAP","Establish same-buyer/same-job, substitute, partial or non-rival status.",IF(R24="UNRESOLVED - REPEAT GROUP","Assign the repeat observation to a repeat group before pattern comparison.",IF(R24="EVIDENCE INSUFFICIENT - PASSAGE","Open the cited source and record what claim or passage it supports.",IF(R24="EVIDENCE INSUFFICIENT - CITATION DETAIL","Record both the cited URL and the supported claim/passage before this citation-based observation can be shared.",IF(R24="DIRECT COMPETITOR EVIDENCE","Compare answer criteria, supporting sources and entity/product evidence before choosing an intervention.",IF(R24="SUBSTITUTE COMPETITOR EVIDENCE","Map substitution conditions and buyer trade-offs before treating the source as like-for-like.",IF(R24="INFLUENTIAL NON-RIVAL SOURCE","Route the gap to source, authority, entity or passage review - not the direct-competitor set.",IF(R24="NON-RIVAL EVIDENCE OBJECT","Use the observation only for the evidence/source role it performs.","Document the boundary before aggregation or handoff.")))))))))))))</x:f>
      </x:c>
      <x:c r="T24" s="105" t="str">
        <x:f>IF(A24="","",IF(OR(LEFT(R24,7)="INVALID",LEFT(R24,10)="UNRESOLVED",LEFT(R24,21)="EVIDENCE INSUFFICIENT",Q24="",P24=""),"NOT READY","READY TO SHARE"))</x:f>
      </x:c>
      <x:c r="U24" s="101"/>
    </x:row>
    <x:row r="25">
      <x:c r="A25" s="33"/>
      <x:c r="B25" s="33"/>
      <x:c r="C25" s="33"/>
      <x:c r="D25" s="33"/>
      <x:c r="E25" s="33"/>
      <x:c r="F25" s="64"/>
      <x:c r="G25" s="33"/>
      <x:c r="H25" s="33"/>
      <x:c r="I25" s="33"/>
      <x:c r="J25" s="33"/>
      <x:c r="K25" s="33"/>
      <x:c r="L25" s="33"/>
      <x:c r="M25" s="33"/>
      <x:c r="N25" s="101"/>
      <x:c r="O25" s="101"/>
      <x:c r="P25" s="101"/>
      <x:c r="Q25" s="101"/>
      <x:c r="R25" s="105" t="str">
        <x:f>IF(A25="","",IF(COUNTIF($A$2:$A$201,A25)&gt;1,"INVALID - DUPLICATE ID",IF(OR(START!$B$6="",START!$B$7="",START!$B$8="",START!$B$9="",START!$B$10="",START!$B$11="",START!$B$12=""),"UNRESOLVED - START SCOPE",IF(OR(B25="",C25="",D25="",E25="",F25="",G25="",H25="",I25="",J25="",M25="",N25="",P25=""),"UNRESOLVED - ROW INPUT",IF(NOT(OR(EXACT(B25,"CATEGORY / DEFINITION"),EXACT(B25,"PROBLEM / DIAGNOSTIC"),EXACT(B25,"COMPARISON / ALTERNATIVES"),EXACT(B25,"IMPLEMENTATION / EVIDENCE"),EXACT(B25,"PURCHASE / SELECTION"),EXACT(B25,"RISK / OBJECTION"),EXACT(B25,"OTHER"))),"INVALID - PROMPT FAMILY",IF(NOT(OR(EXACT(D25,"Google AI Overviews"),EXACT(D25,"Google AI Mode"),EXACT(D25,"ChatGPT search"),EXACT(D25,"Microsoft Copilot / Bing AI"),EXACT(D25,"Perplexity"),EXACT(D25,"Gemini"),EXACT(D25,"Other"))),"INVALID - SURFACE",IF(AND(NOT(EXACT(START!$B$10,"MULTI-SURFACE")),NOT(EXACT(D25,START!$B$10))),"INVALID - SURFACE OUT OF SCOPE",IF(AND(NOT(EXACT(START!$B$9,"MULTI-LOCALE")),NOT(EXACT(E25,START!$B$9))),"INVALID - LOCALE OUT OF SCOPE",IF(NOT(ISNUMBER(F25)),"INVALID - OBSERVED DATE",IF(OR(F25&lt;START!$B$11,F25&gt;START!$B$12),"INVALID - DATE OUT OF SCOPE",IF(NOT(OR(EXACT(H25,"BRAND / PROVIDER"),EXACT(H25,"CITED SOURCE"),EXACT(H25,"BRAND + SOURCE"),EXACT(H25,"OTHER"))),"INVALID - APPEARANCE TYPE",IF(NOT(OR(EXACT(I25,"DIRECT PROVIDER"),EXACT(I25,"SUBSTITUTE"),EXACT(I25,"PUBLISHER / REFERENCE"),EXACT(I25,"OFFICIAL AUTHORITY / DOCUMENTATION"),EXACT(I25,"MARKETPLACE / DIRECTORY / REVIEW"),EXACT(I25,"COMMUNITY / WITNESS"),EXACT(I25,"ANALYST / RESEARCH"),EXACT(I25,"UNRESOLVED"))),"INVALID - ROLE",IF(NOT(OR(EXACT(J25,"SAME BUYER + JOB"),EXACT(J25,"PARTIAL / SUBSTITUTE"),EXACT(J25,"NONE"),EXACT(J25,"UNKNOWN"))),"INVALID - BUYER OVERLAP",IF(NOT(OR(EXACT(M25,"YES"),EXACT(M25,"NO"),EXACT(M25,"NOT APPLICABLE / NO CITATION"))),"INVALID - PASSAGE CHECK",IF(AND(OR(EXACT(H25,"CITED SOURCE"),EXACT(H25,"BRAND + SOURCE")),EXACT(M25,"NOT APPLICABLE / NO CITATION")),"INVALID - CITATION/PASSAGE CONTRADICTION",IF(NOT(OR(EXACT(N25,"YES"),EXACT(N25,"NO - ONE OBSERVATION"),EXACT(N25,"NOT TESTED YET"))),"INVALID - REPEAT STATE",IF(EXACT(I25,"UNRESOLVED"),"UNRESOLVED - SOURCE ROLE",IF(EXACT(J25,"UNKNOWN"),"UNRESOLVED - BUYER OVERLAP",IF(AND(OR(EXACT(H25,"CITED SOURCE"),EXACT(H25,"BRAND + SOURCE")),EXACT(M25,"NO")),"EVIDENCE INSUFFICIENT - PASSAGE",IF(AND(OR(EXACT(H25,"CITED SOURCE"),EXACT(H25,"BRAND + SOURCE")),EXACT(M25,"YES"),OR(K25="",L25="")),"EVIDENCE INSUFFICIENT - CITATION DETAIL",IF(AND(EXACT(N25,"YES"),O25=""),"UNRESOLVED - REPEAT GROUP",IF(AND(EXACT(I25,"DIRECT PROVIDER"),EXACT(J25,"SAME BUYER + JOB")),"DIRECT COMPETITOR EVIDENCE",IF(AND(EXACT(I25,"SUBSTITUTE"),OR(EXACT(J25,"SAME BUYER + JOB"),EXACT(J25,"PARTIAL / SUBSTITUTE"))),"SUBSTITUTE COMPETITOR EVIDENCE",IF(AND(OR(EXACT(I25,"PUBLISHER / REFERENCE"),EXACT(I25,"OFFICIAL AUTHORITY / DOCUMENTATION"),EXACT(I25,"MARKETPLACE / DIRECTORY / REVIEW"),EXACT(I25,"COMMUNITY / WITNESS"),EXACT(I25,"ANALYST / RESEARCH")),EXACT(J25,"NONE")),"INFLUENTIAL NON-RIVAL SOURCE",IF(EXACT(J25,"NONE"),"NON-RIVAL EVIDENCE OBJECT","CLASSIFIED WITH BOUNDARY")))))))))))))))))))))))))</x:f>
      </x:c>
      <x:c r="S25" s="105" t="str">
        <x:f>IF(A25="","",IF(LEFT(R25,7)="INVALID","Correct the unsupported, contradictory, out-of-scope or duplicate controlled value before interpretation.",IF(R25="UNRESOLVED - START SCOPE","Complete START scope; row validity is intentionally blocked.",IF(R25="UNRESOLVED - ROW INPUT","Complete the required observation fields before interpretation.",IF(R25="UNRESOLVED - SOURCE ROLE","Inspect why the entity/source belongs in the answer and assign its role.",IF(R25="UNRESOLVED - BUYER OVERLAP","Establish same-buyer/same-job, substitute, partial or non-rival status.",IF(R25="UNRESOLVED - REPEAT GROUP","Assign the repeat observation to a repeat group before pattern comparison.",IF(R25="EVIDENCE INSUFFICIENT - PASSAGE","Open the cited source and record what claim or passage it supports.",IF(R25="EVIDENCE INSUFFICIENT - CITATION DETAIL","Record both the cited URL and the supported claim/passage before this citation-based observation can be shared.",IF(R25="DIRECT COMPETITOR EVIDENCE","Compare answer criteria, supporting sources and entity/product evidence before choosing an intervention.",IF(R25="SUBSTITUTE COMPETITOR EVIDENCE","Map substitution conditions and buyer trade-offs before treating the source as like-for-like.",IF(R25="INFLUENTIAL NON-RIVAL SOURCE","Route the gap to source, authority, entity or passage review - not the direct-competitor set.",IF(R25="NON-RIVAL EVIDENCE OBJECT","Use the observation only for the evidence/source role it performs.","Document the boundary before aggregation or handoff.")))))))))))))</x:f>
      </x:c>
      <x:c r="T25" s="105" t="str">
        <x:f>IF(A25="","",IF(OR(LEFT(R25,7)="INVALID",LEFT(R25,10)="UNRESOLVED",LEFT(R25,21)="EVIDENCE INSUFFICIENT",Q25="",P25=""),"NOT READY","READY TO SHARE"))</x:f>
      </x:c>
      <x:c r="U25" s="101"/>
    </x:row>
    <x:row r="26">
      <x:c r="A26" s="33"/>
      <x:c r="B26" s="33"/>
      <x:c r="C26" s="33"/>
      <x:c r="D26" s="33"/>
      <x:c r="E26" s="33"/>
      <x:c r="F26" s="64"/>
      <x:c r="G26" s="33"/>
      <x:c r="H26" s="33"/>
      <x:c r="I26" s="33"/>
      <x:c r="J26" s="33"/>
      <x:c r="K26" s="33"/>
      <x:c r="L26" s="33"/>
      <x:c r="M26" s="33"/>
      <x:c r="N26" s="101"/>
      <x:c r="O26" s="101"/>
      <x:c r="P26" s="101"/>
      <x:c r="Q26" s="101"/>
      <x:c r="R26" s="105" t="str">
        <x:f>IF(A26="","",IF(COUNTIF($A$2:$A$201,A26)&gt;1,"INVALID - DUPLICATE ID",IF(OR(START!$B$6="",START!$B$7="",START!$B$8="",START!$B$9="",START!$B$10="",START!$B$11="",START!$B$12=""),"UNRESOLVED - START SCOPE",IF(OR(B26="",C26="",D26="",E26="",F26="",G26="",H26="",I26="",J26="",M26="",N26="",P26=""),"UNRESOLVED - ROW INPUT",IF(NOT(OR(EXACT(B26,"CATEGORY / DEFINITION"),EXACT(B26,"PROBLEM / DIAGNOSTIC"),EXACT(B26,"COMPARISON / ALTERNATIVES"),EXACT(B26,"IMPLEMENTATION / EVIDENCE"),EXACT(B26,"PURCHASE / SELECTION"),EXACT(B26,"RISK / OBJECTION"),EXACT(B26,"OTHER"))),"INVALID - PROMPT FAMILY",IF(NOT(OR(EXACT(D26,"Google AI Overviews"),EXACT(D26,"Google AI Mode"),EXACT(D26,"ChatGPT search"),EXACT(D26,"Microsoft Copilot / Bing AI"),EXACT(D26,"Perplexity"),EXACT(D26,"Gemini"),EXACT(D26,"Other"))),"INVALID - SURFACE",IF(AND(NOT(EXACT(START!$B$10,"MULTI-SURFACE")),NOT(EXACT(D26,START!$B$10))),"INVALID - SURFACE OUT OF SCOPE",IF(AND(NOT(EXACT(START!$B$9,"MULTI-LOCALE")),NOT(EXACT(E26,START!$B$9))),"INVALID - LOCALE OUT OF SCOPE",IF(NOT(ISNUMBER(F26)),"INVALID - OBSERVED DATE",IF(OR(F26&lt;START!$B$11,F26&gt;START!$B$12),"INVALID - DATE OUT OF SCOPE",IF(NOT(OR(EXACT(H26,"BRAND / PROVIDER"),EXACT(H26,"CITED SOURCE"),EXACT(H26,"BRAND + SOURCE"),EXACT(H26,"OTHER"))),"INVALID - APPEARANCE TYPE",IF(NOT(OR(EXACT(I26,"DIRECT PROVIDER"),EXACT(I26,"SUBSTITUTE"),EXACT(I26,"PUBLISHER / REFERENCE"),EXACT(I26,"OFFICIAL AUTHORITY / DOCUMENTATION"),EXACT(I26,"MARKETPLACE / DIRECTORY / REVIEW"),EXACT(I26,"COMMUNITY / WITNESS"),EXACT(I26,"ANALYST / RESEARCH"),EXACT(I26,"UNRESOLVED"))),"INVALID - ROLE",IF(NOT(OR(EXACT(J26,"SAME BUYER + JOB"),EXACT(J26,"PARTIAL / SUBSTITUTE"),EXACT(J26,"NONE"),EXACT(J26,"UNKNOWN"))),"INVALID - BUYER OVERLAP",IF(NOT(OR(EXACT(M26,"YES"),EXACT(M26,"NO"),EXACT(M26,"NOT APPLICABLE / NO CITATION"))),"INVALID - PASSAGE CHECK",IF(AND(OR(EXACT(H26,"CITED SOURCE"),EXACT(H26,"BRAND + SOURCE")),EXACT(M26,"NOT APPLICABLE / NO CITATION")),"INVALID - CITATION/PASSAGE CONTRADICTION",IF(NOT(OR(EXACT(N26,"YES"),EXACT(N26,"NO - ONE OBSERVATION"),EXACT(N26,"NOT TESTED YET"))),"INVALID - REPEAT STATE",IF(EXACT(I26,"UNRESOLVED"),"UNRESOLVED - SOURCE ROLE",IF(EXACT(J26,"UNKNOWN"),"UNRESOLVED - BUYER OVERLAP",IF(AND(OR(EXACT(H26,"CITED SOURCE"),EXACT(H26,"BRAND + SOURCE")),EXACT(M26,"NO")),"EVIDENCE INSUFFICIENT - PASSAGE",IF(AND(OR(EXACT(H26,"CITED SOURCE"),EXACT(H26,"BRAND + SOURCE")),EXACT(M26,"YES"),OR(K26="",L26="")),"EVIDENCE INSUFFICIENT - CITATION DETAIL",IF(AND(EXACT(N26,"YES"),O26=""),"UNRESOLVED - REPEAT GROUP",IF(AND(EXACT(I26,"DIRECT PROVIDER"),EXACT(J26,"SAME BUYER + JOB")),"DIRECT COMPETITOR EVIDENCE",IF(AND(EXACT(I26,"SUBSTITUTE"),OR(EXACT(J26,"SAME BUYER + JOB"),EXACT(J26,"PARTIAL / SUBSTITUTE"))),"SUBSTITUTE COMPETITOR EVIDENCE",IF(AND(OR(EXACT(I26,"PUBLISHER / REFERENCE"),EXACT(I26,"OFFICIAL AUTHORITY / DOCUMENTATION"),EXACT(I26,"MARKETPLACE / DIRECTORY / REVIEW"),EXACT(I26,"COMMUNITY / WITNESS"),EXACT(I26,"ANALYST / RESEARCH")),EXACT(J26,"NONE")),"INFLUENTIAL NON-RIVAL SOURCE",IF(EXACT(J26,"NONE"),"NON-RIVAL EVIDENCE OBJECT","CLASSIFIED WITH BOUNDARY")))))))))))))))))))))))))</x:f>
      </x:c>
      <x:c r="S26" s="105" t="str">
        <x:f>IF(A26="","",IF(LEFT(R26,7)="INVALID","Correct the unsupported, contradictory, out-of-scope or duplicate controlled value before interpretation.",IF(R26="UNRESOLVED - START SCOPE","Complete START scope; row validity is intentionally blocked.",IF(R26="UNRESOLVED - ROW INPUT","Complete the required observation fields before interpretation.",IF(R26="UNRESOLVED - SOURCE ROLE","Inspect why the entity/source belongs in the answer and assign its role.",IF(R26="UNRESOLVED - BUYER OVERLAP","Establish same-buyer/same-job, substitute, partial or non-rival status.",IF(R26="UNRESOLVED - REPEAT GROUP","Assign the repeat observation to a repeat group before pattern comparison.",IF(R26="EVIDENCE INSUFFICIENT - PASSAGE","Open the cited source and record what claim or passage it supports.",IF(R26="EVIDENCE INSUFFICIENT - CITATION DETAIL","Record both the cited URL and the supported claim/passage before this citation-based observation can be shared.",IF(R26="DIRECT COMPETITOR EVIDENCE","Compare answer criteria, supporting sources and entity/product evidence before choosing an intervention.",IF(R26="SUBSTITUTE COMPETITOR EVIDENCE","Map substitution conditions and buyer trade-offs before treating the source as like-for-like.",IF(R26="INFLUENTIAL NON-RIVAL SOURCE","Route the gap to source, authority, entity or passage review - not the direct-competitor set.",IF(R26="NON-RIVAL EVIDENCE OBJECT","Use the observation only for the evidence/source role it performs.","Document the boundary before aggregation or handoff.")))))))))))))</x:f>
      </x:c>
      <x:c r="T26" s="105" t="str">
        <x:f>IF(A26="","",IF(OR(LEFT(R26,7)="INVALID",LEFT(R26,10)="UNRESOLVED",LEFT(R26,21)="EVIDENCE INSUFFICIENT",Q26="",P26=""),"NOT READY","READY TO SHARE"))</x:f>
      </x:c>
      <x:c r="U26" s="101"/>
    </x:row>
    <x:row r="27">
      <x:c r="A27" s="33"/>
      <x:c r="B27" s="33"/>
      <x:c r="C27" s="33"/>
      <x:c r="D27" s="33"/>
      <x:c r="E27" s="33"/>
      <x:c r="F27" s="64"/>
      <x:c r="G27" s="33"/>
      <x:c r="H27" s="33"/>
      <x:c r="I27" s="33"/>
      <x:c r="J27" s="33"/>
      <x:c r="K27" s="33"/>
      <x:c r="L27" s="33"/>
      <x:c r="M27" s="33"/>
      <x:c r="N27" s="101"/>
      <x:c r="O27" s="101"/>
      <x:c r="P27" s="101"/>
      <x:c r="Q27" s="101"/>
      <x:c r="R27" s="105" t="str">
        <x:f>IF(A27="","",IF(COUNTIF($A$2:$A$201,A27)&gt;1,"INVALID - DUPLICATE ID",IF(OR(START!$B$6="",START!$B$7="",START!$B$8="",START!$B$9="",START!$B$10="",START!$B$11="",START!$B$12=""),"UNRESOLVED - START SCOPE",IF(OR(B27="",C27="",D27="",E27="",F27="",G27="",H27="",I27="",J27="",M27="",N27="",P27=""),"UNRESOLVED - ROW INPUT",IF(NOT(OR(EXACT(B27,"CATEGORY / DEFINITION"),EXACT(B27,"PROBLEM / DIAGNOSTIC"),EXACT(B27,"COMPARISON / ALTERNATIVES"),EXACT(B27,"IMPLEMENTATION / EVIDENCE"),EXACT(B27,"PURCHASE / SELECTION"),EXACT(B27,"RISK / OBJECTION"),EXACT(B27,"OTHER"))),"INVALID - PROMPT FAMILY",IF(NOT(OR(EXACT(D27,"Google AI Overviews"),EXACT(D27,"Google AI Mode"),EXACT(D27,"ChatGPT search"),EXACT(D27,"Microsoft Copilot / Bing AI"),EXACT(D27,"Perplexity"),EXACT(D27,"Gemini"),EXACT(D27,"Other"))),"INVALID - SURFACE",IF(AND(NOT(EXACT(START!$B$10,"MULTI-SURFACE")),NOT(EXACT(D27,START!$B$10))),"INVALID - SURFACE OUT OF SCOPE",IF(AND(NOT(EXACT(START!$B$9,"MULTI-LOCALE")),NOT(EXACT(E27,START!$B$9))),"INVALID - LOCALE OUT OF SCOPE",IF(NOT(ISNUMBER(F27)),"INVALID - OBSERVED DATE",IF(OR(F27&lt;START!$B$11,F27&gt;START!$B$12),"INVALID - DATE OUT OF SCOPE",IF(NOT(OR(EXACT(H27,"BRAND / PROVIDER"),EXACT(H27,"CITED SOURCE"),EXACT(H27,"BRAND + SOURCE"),EXACT(H27,"OTHER"))),"INVALID - APPEARANCE TYPE",IF(NOT(OR(EXACT(I27,"DIRECT PROVIDER"),EXACT(I27,"SUBSTITUTE"),EXACT(I27,"PUBLISHER / REFERENCE"),EXACT(I27,"OFFICIAL AUTHORITY / DOCUMENTATION"),EXACT(I27,"MARKETPLACE / DIRECTORY / REVIEW"),EXACT(I27,"COMMUNITY / WITNESS"),EXACT(I27,"ANALYST / RESEARCH"),EXACT(I27,"UNRESOLVED"))),"INVALID - ROLE",IF(NOT(OR(EXACT(J27,"SAME BUYER + JOB"),EXACT(J27,"PARTIAL / SUBSTITUTE"),EXACT(J27,"NONE"),EXACT(J27,"UNKNOWN"))),"INVALID - BUYER OVERLAP",IF(NOT(OR(EXACT(M27,"YES"),EXACT(M27,"NO"),EXACT(M27,"NOT APPLICABLE / NO CITATION"))),"INVALID - PASSAGE CHECK",IF(AND(OR(EXACT(H27,"CITED SOURCE"),EXACT(H27,"BRAND + SOURCE")),EXACT(M27,"NOT APPLICABLE / NO CITATION")),"INVALID - CITATION/PASSAGE CONTRADICTION",IF(NOT(OR(EXACT(N27,"YES"),EXACT(N27,"NO - ONE OBSERVATION"),EXACT(N27,"NOT TESTED YET"))),"INVALID - REPEAT STATE",IF(EXACT(I27,"UNRESOLVED"),"UNRESOLVED - SOURCE ROLE",IF(EXACT(J27,"UNKNOWN"),"UNRESOLVED - BUYER OVERLAP",IF(AND(OR(EXACT(H27,"CITED SOURCE"),EXACT(H27,"BRAND + SOURCE")),EXACT(M27,"NO")),"EVIDENCE INSUFFICIENT - PASSAGE",IF(AND(OR(EXACT(H27,"CITED SOURCE"),EXACT(H27,"BRAND + SOURCE")),EXACT(M27,"YES"),OR(K27="",L27="")),"EVIDENCE INSUFFICIENT - CITATION DETAIL",IF(AND(EXACT(N27,"YES"),O27=""),"UNRESOLVED - REPEAT GROUP",IF(AND(EXACT(I27,"DIRECT PROVIDER"),EXACT(J27,"SAME BUYER + JOB")),"DIRECT COMPETITOR EVIDENCE",IF(AND(EXACT(I27,"SUBSTITUTE"),OR(EXACT(J27,"SAME BUYER + JOB"),EXACT(J27,"PARTIAL / SUBSTITUTE"))),"SUBSTITUTE COMPETITOR EVIDENCE",IF(AND(OR(EXACT(I27,"PUBLISHER / REFERENCE"),EXACT(I27,"OFFICIAL AUTHORITY / DOCUMENTATION"),EXACT(I27,"MARKETPLACE / DIRECTORY / REVIEW"),EXACT(I27,"COMMUNITY / WITNESS"),EXACT(I27,"ANALYST / RESEARCH")),EXACT(J27,"NONE")),"INFLUENTIAL NON-RIVAL SOURCE",IF(EXACT(J27,"NONE"),"NON-RIVAL EVIDENCE OBJECT","CLASSIFIED WITH BOUNDARY")))))))))))))))))))))))))</x:f>
      </x:c>
      <x:c r="S27" s="105" t="str">
        <x:f>IF(A27="","",IF(LEFT(R27,7)="INVALID","Correct the unsupported, contradictory, out-of-scope or duplicate controlled value before interpretation.",IF(R27="UNRESOLVED - START SCOPE","Complete START scope; row validity is intentionally blocked.",IF(R27="UNRESOLVED - ROW INPUT","Complete the required observation fields before interpretation.",IF(R27="UNRESOLVED - SOURCE ROLE","Inspect why the entity/source belongs in the answer and assign its role.",IF(R27="UNRESOLVED - BUYER OVERLAP","Establish same-buyer/same-job, substitute, partial or non-rival status.",IF(R27="UNRESOLVED - REPEAT GROUP","Assign the repeat observation to a repeat group before pattern comparison.",IF(R27="EVIDENCE INSUFFICIENT - PASSAGE","Open the cited source and record what claim or passage it supports.",IF(R27="EVIDENCE INSUFFICIENT - CITATION DETAIL","Record both the cited URL and the supported claim/passage before this citation-based observation can be shared.",IF(R27="DIRECT COMPETITOR EVIDENCE","Compare answer criteria, supporting sources and entity/product evidence before choosing an intervention.",IF(R27="SUBSTITUTE COMPETITOR EVIDENCE","Map substitution conditions and buyer trade-offs before treating the source as like-for-like.",IF(R27="INFLUENTIAL NON-RIVAL SOURCE","Route the gap to source, authority, entity or passage review - not the direct-competitor set.",IF(R27="NON-RIVAL EVIDENCE OBJECT","Use the observation only for the evidence/source role it performs.","Document the boundary before aggregation or handoff.")))))))))))))</x:f>
      </x:c>
      <x:c r="T27" s="105" t="str">
        <x:f>IF(A27="","",IF(OR(LEFT(R27,7)="INVALID",LEFT(R27,10)="UNRESOLVED",LEFT(R27,21)="EVIDENCE INSUFFICIENT",Q27="",P27=""),"NOT READY","READY TO SHARE"))</x:f>
      </x:c>
      <x:c r="U27" s="101"/>
    </x:row>
    <x:row r="28">
      <x:c r="A28" s="33"/>
      <x:c r="B28" s="33"/>
      <x:c r="C28" s="33"/>
      <x:c r="D28" s="33"/>
      <x:c r="E28" s="33"/>
      <x:c r="F28" s="64"/>
      <x:c r="G28" s="33"/>
      <x:c r="H28" s="33"/>
      <x:c r="I28" s="33"/>
      <x:c r="J28" s="33"/>
      <x:c r="K28" s="33"/>
      <x:c r="L28" s="33"/>
      <x:c r="M28" s="33"/>
      <x:c r="N28" s="101"/>
      <x:c r="O28" s="101"/>
      <x:c r="P28" s="101"/>
      <x:c r="Q28" s="101"/>
      <x:c r="R28" s="105" t="str">
        <x:f>IF(A28="","",IF(COUNTIF($A$2:$A$201,A28)&gt;1,"INVALID - DUPLICATE ID",IF(OR(START!$B$6="",START!$B$7="",START!$B$8="",START!$B$9="",START!$B$10="",START!$B$11="",START!$B$12=""),"UNRESOLVED - START SCOPE",IF(OR(B28="",C28="",D28="",E28="",F28="",G28="",H28="",I28="",J28="",M28="",N28="",P28=""),"UNRESOLVED - ROW INPUT",IF(NOT(OR(EXACT(B28,"CATEGORY / DEFINITION"),EXACT(B28,"PROBLEM / DIAGNOSTIC"),EXACT(B28,"COMPARISON / ALTERNATIVES"),EXACT(B28,"IMPLEMENTATION / EVIDENCE"),EXACT(B28,"PURCHASE / SELECTION"),EXACT(B28,"RISK / OBJECTION"),EXACT(B28,"OTHER"))),"INVALID - PROMPT FAMILY",IF(NOT(OR(EXACT(D28,"Google AI Overviews"),EXACT(D28,"Google AI Mode"),EXACT(D28,"ChatGPT search"),EXACT(D28,"Microsoft Copilot / Bing AI"),EXACT(D28,"Perplexity"),EXACT(D28,"Gemini"),EXACT(D28,"Other"))),"INVALID - SURFACE",IF(AND(NOT(EXACT(START!$B$10,"MULTI-SURFACE")),NOT(EXACT(D28,START!$B$10))),"INVALID - SURFACE OUT OF SCOPE",IF(AND(NOT(EXACT(START!$B$9,"MULTI-LOCALE")),NOT(EXACT(E28,START!$B$9))),"INVALID - LOCALE OUT OF SCOPE",IF(NOT(ISNUMBER(F28)),"INVALID - OBSERVED DATE",IF(OR(F28&lt;START!$B$11,F28&gt;START!$B$12),"INVALID - DATE OUT OF SCOPE",IF(NOT(OR(EXACT(H28,"BRAND / PROVIDER"),EXACT(H28,"CITED SOURCE"),EXACT(H28,"BRAND + SOURCE"),EXACT(H28,"OTHER"))),"INVALID - APPEARANCE TYPE",IF(NOT(OR(EXACT(I28,"DIRECT PROVIDER"),EXACT(I28,"SUBSTITUTE"),EXACT(I28,"PUBLISHER / REFERENCE"),EXACT(I28,"OFFICIAL AUTHORITY / DOCUMENTATION"),EXACT(I28,"MARKETPLACE / DIRECTORY / REVIEW"),EXACT(I28,"COMMUNITY / WITNESS"),EXACT(I28,"ANALYST / RESEARCH"),EXACT(I28,"UNRESOLVED"))),"INVALID - ROLE",IF(NOT(OR(EXACT(J28,"SAME BUYER + JOB"),EXACT(J28,"PARTIAL / SUBSTITUTE"),EXACT(J28,"NONE"),EXACT(J28,"UNKNOWN"))),"INVALID - BUYER OVERLAP",IF(NOT(OR(EXACT(M28,"YES"),EXACT(M28,"NO"),EXACT(M28,"NOT APPLICABLE / NO CITATION"))),"INVALID - PASSAGE CHECK",IF(AND(OR(EXACT(H28,"CITED SOURCE"),EXACT(H28,"BRAND + SOURCE")),EXACT(M28,"NOT APPLICABLE / NO CITATION")),"INVALID - CITATION/PASSAGE CONTRADICTION",IF(NOT(OR(EXACT(N28,"YES"),EXACT(N28,"NO - ONE OBSERVATION"),EXACT(N28,"NOT TESTED YET"))),"INVALID - REPEAT STATE",IF(EXACT(I28,"UNRESOLVED"),"UNRESOLVED - SOURCE ROLE",IF(EXACT(J28,"UNKNOWN"),"UNRESOLVED - BUYER OVERLAP",IF(AND(OR(EXACT(H28,"CITED SOURCE"),EXACT(H28,"BRAND + SOURCE")),EXACT(M28,"NO")),"EVIDENCE INSUFFICIENT - PASSAGE",IF(AND(OR(EXACT(H28,"CITED SOURCE"),EXACT(H28,"BRAND + SOURCE")),EXACT(M28,"YES"),OR(K28="",L28="")),"EVIDENCE INSUFFICIENT - CITATION DETAIL",IF(AND(EXACT(N28,"YES"),O28=""),"UNRESOLVED - REPEAT GROUP",IF(AND(EXACT(I28,"DIRECT PROVIDER"),EXACT(J28,"SAME BUYER + JOB")),"DIRECT COMPETITOR EVIDENCE",IF(AND(EXACT(I28,"SUBSTITUTE"),OR(EXACT(J28,"SAME BUYER + JOB"),EXACT(J28,"PARTIAL / SUBSTITUTE"))),"SUBSTITUTE COMPETITOR EVIDENCE",IF(AND(OR(EXACT(I28,"PUBLISHER / REFERENCE"),EXACT(I28,"OFFICIAL AUTHORITY / DOCUMENTATION"),EXACT(I28,"MARKETPLACE / DIRECTORY / REVIEW"),EXACT(I28,"COMMUNITY / WITNESS"),EXACT(I28,"ANALYST / RESEARCH")),EXACT(J28,"NONE")),"INFLUENTIAL NON-RIVAL SOURCE",IF(EXACT(J28,"NONE"),"NON-RIVAL EVIDENCE OBJECT","CLASSIFIED WITH BOUNDARY")))))))))))))))))))))))))</x:f>
      </x:c>
      <x:c r="S28" s="105" t="str">
        <x:f>IF(A28="","",IF(LEFT(R28,7)="INVALID","Correct the unsupported, contradictory, out-of-scope or duplicate controlled value before interpretation.",IF(R28="UNRESOLVED - START SCOPE","Complete START scope; row validity is intentionally blocked.",IF(R28="UNRESOLVED - ROW INPUT","Complete the required observation fields before interpretation.",IF(R28="UNRESOLVED - SOURCE ROLE","Inspect why the entity/source belongs in the answer and assign its role.",IF(R28="UNRESOLVED - BUYER OVERLAP","Establish same-buyer/same-job, substitute, partial or non-rival status.",IF(R28="UNRESOLVED - REPEAT GROUP","Assign the repeat observation to a repeat group before pattern comparison.",IF(R28="EVIDENCE INSUFFICIENT - PASSAGE","Open the cited source and record what claim or passage it supports.",IF(R28="EVIDENCE INSUFFICIENT - CITATION DETAIL","Record both the cited URL and the supported claim/passage before this citation-based observation can be shared.",IF(R28="DIRECT COMPETITOR EVIDENCE","Compare answer criteria, supporting sources and entity/product evidence before choosing an intervention.",IF(R28="SUBSTITUTE COMPETITOR EVIDENCE","Map substitution conditions and buyer trade-offs before treating the source as like-for-like.",IF(R28="INFLUENTIAL NON-RIVAL SOURCE","Route the gap to source, authority, entity or passage review - not the direct-competitor set.",IF(R28="NON-RIVAL EVIDENCE OBJECT","Use the observation only for the evidence/source role it performs.","Document the boundary before aggregation or handoff.")))))))))))))</x:f>
      </x:c>
      <x:c r="T28" s="105" t="str">
        <x:f>IF(A28="","",IF(OR(LEFT(R28,7)="INVALID",LEFT(R28,10)="UNRESOLVED",LEFT(R28,21)="EVIDENCE INSUFFICIENT",Q28="",P28=""),"NOT READY","READY TO SHARE"))</x:f>
      </x:c>
      <x:c r="U28" s="101"/>
    </x:row>
    <x:row r="29">
      <x:c r="A29" s="33"/>
      <x:c r="B29" s="33"/>
      <x:c r="C29" s="33"/>
      <x:c r="D29" s="33"/>
      <x:c r="E29" s="33"/>
      <x:c r="F29" s="64"/>
      <x:c r="G29" s="33"/>
      <x:c r="H29" s="33"/>
      <x:c r="I29" s="33"/>
      <x:c r="J29" s="33"/>
      <x:c r="K29" s="33"/>
      <x:c r="L29" s="33"/>
      <x:c r="M29" s="33"/>
      <x:c r="N29" s="101"/>
      <x:c r="O29" s="101"/>
      <x:c r="P29" s="101"/>
      <x:c r="Q29" s="101"/>
      <x:c r="R29" s="105" t="str">
        <x:f>IF(A29="","",IF(COUNTIF($A$2:$A$201,A29)&gt;1,"INVALID - DUPLICATE ID",IF(OR(START!$B$6="",START!$B$7="",START!$B$8="",START!$B$9="",START!$B$10="",START!$B$11="",START!$B$12=""),"UNRESOLVED - START SCOPE",IF(OR(B29="",C29="",D29="",E29="",F29="",G29="",H29="",I29="",J29="",M29="",N29="",P29=""),"UNRESOLVED - ROW INPUT",IF(NOT(OR(EXACT(B29,"CATEGORY / DEFINITION"),EXACT(B29,"PROBLEM / DIAGNOSTIC"),EXACT(B29,"COMPARISON / ALTERNATIVES"),EXACT(B29,"IMPLEMENTATION / EVIDENCE"),EXACT(B29,"PURCHASE / SELECTION"),EXACT(B29,"RISK / OBJECTION"),EXACT(B29,"OTHER"))),"INVALID - PROMPT FAMILY",IF(NOT(OR(EXACT(D29,"Google AI Overviews"),EXACT(D29,"Google AI Mode"),EXACT(D29,"ChatGPT search"),EXACT(D29,"Microsoft Copilot / Bing AI"),EXACT(D29,"Perplexity"),EXACT(D29,"Gemini"),EXACT(D29,"Other"))),"INVALID - SURFACE",IF(AND(NOT(EXACT(START!$B$10,"MULTI-SURFACE")),NOT(EXACT(D29,START!$B$10))),"INVALID - SURFACE OUT OF SCOPE",IF(AND(NOT(EXACT(START!$B$9,"MULTI-LOCALE")),NOT(EXACT(E29,START!$B$9))),"INVALID - LOCALE OUT OF SCOPE",IF(NOT(ISNUMBER(F29)),"INVALID - OBSERVED DATE",IF(OR(F29&lt;START!$B$11,F29&gt;START!$B$12),"INVALID - DATE OUT OF SCOPE",IF(NOT(OR(EXACT(H29,"BRAND / PROVIDER"),EXACT(H29,"CITED SOURCE"),EXACT(H29,"BRAND + SOURCE"),EXACT(H29,"OTHER"))),"INVALID - APPEARANCE TYPE",IF(NOT(OR(EXACT(I29,"DIRECT PROVIDER"),EXACT(I29,"SUBSTITUTE"),EXACT(I29,"PUBLISHER / REFERENCE"),EXACT(I29,"OFFICIAL AUTHORITY / DOCUMENTATION"),EXACT(I29,"MARKETPLACE / DIRECTORY / REVIEW"),EXACT(I29,"COMMUNITY / WITNESS"),EXACT(I29,"ANALYST / RESEARCH"),EXACT(I29,"UNRESOLVED"))),"INVALID - ROLE",IF(NOT(OR(EXACT(J29,"SAME BUYER + JOB"),EXACT(J29,"PARTIAL / SUBSTITUTE"),EXACT(J29,"NONE"),EXACT(J29,"UNKNOWN"))),"INVALID - BUYER OVERLAP",IF(NOT(OR(EXACT(M29,"YES"),EXACT(M29,"NO"),EXACT(M29,"NOT APPLICABLE / NO CITATION"))),"INVALID - PASSAGE CHECK",IF(AND(OR(EXACT(H29,"CITED SOURCE"),EXACT(H29,"BRAND + SOURCE")),EXACT(M29,"NOT APPLICABLE / NO CITATION")),"INVALID - CITATION/PASSAGE CONTRADICTION",IF(NOT(OR(EXACT(N29,"YES"),EXACT(N29,"NO - ONE OBSERVATION"),EXACT(N29,"NOT TESTED YET"))),"INVALID - REPEAT STATE",IF(EXACT(I29,"UNRESOLVED"),"UNRESOLVED - SOURCE ROLE",IF(EXACT(J29,"UNKNOWN"),"UNRESOLVED - BUYER OVERLAP",IF(AND(OR(EXACT(H29,"CITED SOURCE"),EXACT(H29,"BRAND + SOURCE")),EXACT(M29,"NO")),"EVIDENCE INSUFFICIENT - PASSAGE",IF(AND(OR(EXACT(H29,"CITED SOURCE"),EXACT(H29,"BRAND + SOURCE")),EXACT(M29,"YES"),OR(K29="",L29="")),"EVIDENCE INSUFFICIENT - CITATION DETAIL",IF(AND(EXACT(N29,"YES"),O29=""),"UNRESOLVED - REPEAT GROUP",IF(AND(EXACT(I29,"DIRECT PROVIDER"),EXACT(J29,"SAME BUYER + JOB")),"DIRECT COMPETITOR EVIDENCE",IF(AND(EXACT(I29,"SUBSTITUTE"),OR(EXACT(J29,"SAME BUYER + JOB"),EXACT(J29,"PARTIAL / SUBSTITUTE"))),"SUBSTITUTE COMPETITOR EVIDENCE",IF(AND(OR(EXACT(I29,"PUBLISHER / REFERENCE"),EXACT(I29,"OFFICIAL AUTHORITY / DOCUMENTATION"),EXACT(I29,"MARKETPLACE / DIRECTORY / REVIEW"),EXACT(I29,"COMMUNITY / WITNESS"),EXACT(I29,"ANALYST / RESEARCH")),EXACT(J29,"NONE")),"INFLUENTIAL NON-RIVAL SOURCE",IF(EXACT(J29,"NONE"),"NON-RIVAL EVIDENCE OBJECT","CLASSIFIED WITH BOUNDARY")))))))))))))))))))))))))</x:f>
      </x:c>
      <x:c r="S29" s="105" t="str">
        <x:f>IF(A29="","",IF(LEFT(R29,7)="INVALID","Correct the unsupported, contradictory, out-of-scope or duplicate controlled value before interpretation.",IF(R29="UNRESOLVED - START SCOPE","Complete START scope; row validity is intentionally blocked.",IF(R29="UNRESOLVED - ROW INPUT","Complete the required observation fields before interpretation.",IF(R29="UNRESOLVED - SOURCE ROLE","Inspect why the entity/source belongs in the answer and assign its role.",IF(R29="UNRESOLVED - BUYER OVERLAP","Establish same-buyer/same-job, substitute, partial or non-rival status.",IF(R29="UNRESOLVED - REPEAT GROUP","Assign the repeat observation to a repeat group before pattern comparison.",IF(R29="EVIDENCE INSUFFICIENT - PASSAGE","Open the cited source and record what claim or passage it supports.",IF(R29="EVIDENCE INSUFFICIENT - CITATION DETAIL","Record both the cited URL and the supported claim/passage before this citation-based observation can be shared.",IF(R29="DIRECT COMPETITOR EVIDENCE","Compare answer criteria, supporting sources and entity/product evidence before choosing an intervention.",IF(R29="SUBSTITUTE COMPETITOR EVIDENCE","Map substitution conditions and buyer trade-offs before treating the source as like-for-like.",IF(R29="INFLUENTIAL NON-RIVAL SOURCE","Route the gap to source, authority, entity or passage review - not the direct-competitor set.",IF(R29="NON-RIVAL EVIDENCE OBJECT","Use the observation only for the evidence/source role it performs.","Document the boundary before aggregation or handoff.")))))))))))))</x:f>
      </x:c>
      <x:c r="T29" s="105" t="str">
        <x:f>IF(A29="","",IF(OR(LEFT(R29,7)="INVALID",LEFT(R29,10)="UNRESOLVED",LEFT(R29,21)="EVIDENCE INSUFFICIENT",Q29="",P29=""),"NOT READY","READY TO SHARE"))</x:f>
      </x:c>
      <x:c r="U29" s="101"/>
    </x:row>
    <x:row r="30">
      <x:c r="A30" s="33"/>
      <x:c r="B30" s="33"/>
      <x:c r="C30" s="33"/>
      <x:c r="D30" s="33"/>
      <x:c r="E30" s="33"/>
      <x:c r="F30" s="64"/>
      <x:c r="G30" s="33"/>
      <x:c r="H30" s="33"/>
      <x:c r="I30" s="33"/>
      <x:c r="J30" s="33"/>
      <x:c r="K30" s="33"/>
      <x:c r="L30" s="33"/>
      <x:c r="M30" s="33"/>
      <x:c r="N30" s="101"/>
      <x:c r="O30" s="101"/>
      <x:c r="P30" s="101"/>
      <x:c r="Q30" s="101"/>
      <x:c r="R30" s="105" t="str">
        <x:f>IF(A30="","",IF(COUNTIF($A$2:$A$201,A30)&gt;1,"INVALID - DUPLICATE ID",IF(OR(START!$B$6="",START!$B$7="",START!$B$8="",START!$B$9="",START!$B$10="",START!$B$11="",START!$B$12=""),"UNRESOLVED - START SCOPE",IF(OR(B30="",C30="",D30="",E30="",F30="",G30="",H30="",I30="",J30="",M30="",N30="",P30=""),"UNRESOLVED - ROW INPUT",IF(NOT(OR(EXACT(B30,"CATEGORY / DEFINITION"),EXACT(B30,"PROBLEM / DIAGNOSTIC"),EXACT(B30,"COMPARISON / ALTERNATIVES"),EXACT(B30,"IMPLEMENTATION / EVIDENCE"),EXACT(B30,"PURCHASE / SELECTION"),EXACT(B30,"RISK / OBJECTION"),EXACT(B30,"OTHER"))),"INVALID - PROMPT FAMILY",IF(NOT(OR(EXACT(D30,"Google AI Overviews"),EXACT(D30,"Google AI Mode"),EXACT(D30,"ChatGPT search"),EXACT(D30,"Microsoft Copilot / Bing AI"),EXACT(D30,"Perplexity"),EXACT(D30,"Gemini"),EXACT(D30,"Other"))),"INVALID - SURFACE",IF(AND(NOT(EXACT(START!$B$10,"MULTI-SURFACE")),NOT(EXACT(D30,START!$B$10))),"INVALID - SURFACE OUT OF SCOPE",IF(AND(NOT(EXACT(START!$B$9,"MULTI-LOCALE")),NOT(EXACT(E30,START!$B$9))),"INVALID - LOCALE OUT OF SCOPE",IF(NOT(ISNUMBER(F30)),"INVALID - OBSERVED DATE",IF(OR(F30&lt;START!$B$11,F30&gt;START!$B$12),"INVALID - DATE OUT OF SCOPE",IF(NOT(OR(EXACT(H30,"BRAND / PROVIDER"),EXACT(H30,"CITED SOURCE"),EXACT(H30,"BRAND + SOURCE"),EXACT(H30,"OTHER"))),"INVALID - APPEARANCE TYPE",IF(NOT(OR(EXACT(I30,"DIRECT PROVIDER"),EXACT(I30,"SUBSTITUTE"),EXACT(I30,"PUBLISHER / REFERENCE"),EXACT(I30,"OFFICIAL AUTHORITY / DOCUMENTATION"),EXACT(I30,"MARKETPLACE / DIRECTORY / REVIEW"),EXACT(I30,"COMMUNITY / WITNESS"),EXACT(I30,"ANALYST / RESEARCH"),EXACT(I30,"UNRESOLVED"))),"INVALID - ROLE",IF(NOT(OR(EXACT(J30,"SAME BUYER + JOB"),EXACT(J30,"PARTIAL / SUBSTITUTE"),EXACT(J30,"NONE"),EXACT(J30,"UNKNOWN"))),"INVALID - BUYER OVERLAP",IF(NOT(OR(EXACT(M30,"YES"),EXACT(M30,"NO"),EXACT(M30,"NOT APPLICABLE / NO CITATION"))),"INVALID - PASSAGE CHECK",IF(AND(OR(EXACT(H30,"CITED SOURCE"),EXACT(H30,"BRAND + SOURCE")),EXACT(M30,"NOT APPLICABLE / NO CITATION")),"INVALID - CITATION/PASSAGE CONTRADICTION",IF(NOT(OR(EXACT(N30,"YES"),EXACT(N30,"NO - ONE OBSERVATION"),EXACT(N30,"NOT TESTED YET"))),"INVALID - REPEAT STATE",IF(EXACT(I30,"UNRESOLVED"),"UNRESOLVED - SOURCE ROLE",IF(EXACT(J30,"UNKNOWN"),"UNRESOLVED - BUYER OVERLAP",IF(AND(OR(EXACT(H30,"CITED SOURCE"),EXACT(H30,"BRAND + SOURCE")),EXACT(M30,"NO")),"EVIDENCE INSUFFICIENT - PASSAGE",IF(AND(OR(EXACT(H30,"CITED SOURCE"),EXACT(H30,"BRAND + SOURCE")),EXACT(M30,"YES"),OR(K30="",L30="")),"EVIDENCE INSUFFICIENT - CITATION DETAIL",IF(AND(EXACT(N30,"YES"),O30=""),"UNRESOLVED - REPEAT GROUP",IF(AND(EXACT(I30,"DIRECT PROVIDER"),EXACT(J30,"SAME BUYER + JOB")),"DIRECT COMPETITOR EVIDENCE",IF(AND(EXACT(I30,"SUBSTITUTE"),OR(EXACT(J30,"SAME BUYER + JOB"),EXACT(J30,"PARTIAL / SUBSTITUTE"))),"SUBSTITUTE COMPETITOR EVIDENCE",IF(AND(OR(EXACT(I30,"PUBLISHER / REFERENCE"),EXACT(I30,"OFFICIAL AUTHORITY / DOCUMENTATION"),EXACT(I30,"MARKETPLACE / DIRECTORY / REVIEW"),EXACT(I30,"COMMUNITY / WITNESS"),EXACT(I30,"ANALYST / RESEARCH")),EXACT(J30,"NONE")),"INFLUENTIAL NON-RIVAL SOURCE",IF(EXACT(J30,"NONE"),"NON-RIVAL EVIDENCE OBJECT","CLASSIFIED WITH BOUNDARY")))))))))))))))))))))))))</x:f>
      </x:c>
      <x:c r="S30" s="105" t="str">
        <x:f>IF(A30="","",IF(LEFT(R30,7)="INVALID","Correct the unsupported, contradictory, out-of-scope or duplicate controlled value before interpretation.",IF(R30="UNRESOLVED - START SCOPE","Complete START scope; row validity is intentionally blocked.",IF(R30="UNRESOLVED - ROW INPUT","Complete the required observation fields before interpretation.",IF(R30="UNRESOLVED - SOURCE ROLE","Inspect why the entity/source belongs in the answer and assign its role.",IF(R30="UNRESOLVED - BUYER OVERLAP","Establish same-buyer/same-job, substitute, partial or non-rival status.",IF(R30="UNRESOLVED - REPEAT GROUP","Assign the repeat observation to a repeat group before pattern comparison.",IF(R30="EVIDENCE INSUFFICIENT - PASSAGE","Open the cited source and record what claim or passage it supports.",IF(R30="EVIDENCE INSUFFICIENT - CITATION DETAIL","Record both the cited URL and the supported claim/passage before this citation-based observation can be shared.",IF(R30="DIRECT COMPETITOR EVIDENCE","Compare answer criteria, supporting sources and entity/product evidence before choosing an intervention.",IF(R30="SUBSTITUTE COMPETITOR EVIDENCE","Map substitution conditions and buyer trade-offs before treating the source as like-for-like.",IF(R30="INFLUENTIAL NON-RIVAL SOURCE","Route the gap to source, authority, entity or passage review - not the direct-competitor set.",IF(R30="NON-RIVAL EVIDENCE OBJECT","Use the observation only for the evidence/source role it performs.","Document the boundary before aggregation or handoff.")))))))))))))</x:f>
      </x:c>
      <x:c r="T30" s="105" t="str">
        <x:f>IF(A30="","",IF(OR(LEFT(R30,7)="INVALID",LEFT(R30,10)="UNRESOLVED",LEFT(R30,21)="EVIDENCE INSUFFICIENT",Q30="",P30=""),"NOT READY","READY TO SHARE"))</x:f>
      </x:c>
      <x:c r="U30" s="101"/>
    </x:row>
    <x:row r="31">
      <x:c r="A31" s="33"/>
      <x:c r="B31" s="33"/>
      <x:c r="C31" s="33"/>
      <x:c r="D31" s="33"/>
      <x:c r="E31" s="33"/>
      <x:c r="F31" s="64"/>
      <x:c r="G31" s="33"/>
      <x:c r="H31" s="33"/>
      <x:c r="I31" s="33"/>
      <x:c r="J31" s="33"/>
      <x:c r="K31" s="33"/>
      <x:c r="L31" s="33"/>
      <x:c r="M31" s="33"/>
      <x:c r="N31" s="101"/>
      <x:c r="O31" s="101"/>
      <x:c r="P31" s="101"/>
      <x:c r="Q31" s="101"/>
      <x:c r="R31" s="105" t="str">
        <x:f>IF(A31="","",IF(COUNTIF($A$2:$A$201,A31)&gt;1,"INVALID - DUPLICATE ID",IF(OR(START!$B$6="",START!$B$7="",START!$B$8="",START!$B$9="",START!$B$10="",START!$B$11="",START!$B$12=""),"UNRESOLVED - START SCOPE",IF(OR(B31="",C31="",D31="",E31="",F31="",G31="",H31="",I31="",J31="",M31="",N31="",P31=""),"UNRESOLVED - ROW INPUT",IF(NOT(OR(EXACT(B31,"CATEGORY / DEFINITION"),EXACT(B31,"PROBLEM / DIAGNOSTIC"),EXACT(B31,"COMPARISON / ALTERNATIVES"),EXACT(B31,"IMPLEMENTATION / EVIDENCE"),EXACT(B31,"PURCHASE / SELECTION"),EXACT(B31,"RISK / OBJECTION"),EXACT(B31,"OTHER"))),"INVALID - PROMPT FAMILY",IF(NOT(OR(EXACT(D31,"Google AI Overviews"),EXACT(D31,"Google AI Mode"),EXACT(D31,"ChatGPT search"),EXACT(D31,"Microsoft Copilot / Bing AI"),EXACT(D31,"Perplexity"),EXACT(D31,"Gemini"),EXACT(D31,"Other"))),"INVALID - SURFACE",IF(AND(NOT(EXACT(START!$B$10,"MULTI-SURFACE")),NOT(EXACT(D31,START!$B$10))),"INVALID - SURFACE OUT OF SCOPE",IF(AND(NOT(EXACT(START!$B$9,"MULTI-LOCALE")),NOT(EXACT(E31,START!$B$9))),"INVALID - LOCALE OUT OF SCOPE",IF(NOT(ISNUMBER(F31)),"INVALID - OBSERVED DATE",IF(OR(F31&lt;START!$B$11,F31&gt;START!$B$12),"INVALID - DATE OUT OF SCOPE",IF(NOT(OR(EXACT(H31,"BRAND / PROVIDER"),EXACT(H31,"CITED SOURCE"),EXACT(H31,"BRAND + SOURCE"),EXACT(H31,"OTHER"))),"INVALID - APPEARANCE TYPE",IF(NOT(OR(EXACT(I31,"DIRECT PROVIDER"),EXACT(I31,"SUBSTITUTE"),EXACT(I31,"PUBLISHER / REFERENCE"),EXACT(I31,"OFFICIAL AUTHORITY / DOCUMENTATION"),EXACT(I31,"MARKETPLACE / DIRECTORY / REVIEW"),EXACT(I31,"COMMUNITY / WITNESS"),EXACT(I31,"ANALYST / RESEARCH"),EXACT(I31,"UNRESOLVED"))),"INVALID - ROLE",IF(NOT(OR(EXACT(J31,"SAME BUYER + JOB"),EXACT(J31,"PARTIAL / SUBSTITUTE"),EXACT(J31,"NONE"),EXACT(J31,"UNKNOWN"))),"INVALID - BUYER OVERLAP",IF(NOT(OR(EXACT(M31,"YES"),EXACT(M31,"NO"),EXACT(M31,"NOT APPLICABLE / NO CITATION"))),"INVALID - PASSAGE CHECK",IF(AND(OR(EXACT(H31,"CITED SOURCE"),EXACT(H31,"BRAND + SOURCE")),EXACT(M31,"NOT APPLICABLE / NO CITATION")),"INVALID - CITATION/PASSAGE CONTRADICTION",IF(NOT(OR(EXACT(N31,"YES"),EXACT(N31,"NO - ONE OBSERVATION"),EXACT(N31,"NOT TESTED YET"))),"INVALID - REPEAT STATE",IF(EXACT(I31,"UNRESOLVED"),"UNRESOLVED - SOURCE ROLE",IF(EXACT(J31,"UNKNOWN"),"UNRESOLVED - BUYER OVERLAP",IF(AND(OR(EXACT(H31,"CITED SOURCE"),EXACT(H31,"BRAND + SOURCE")),EXACT(M31,"NO")),"EVIDENCE INSUFFICIENT - PASSAGE",IF(AND(OR(EXACT(H31,"CITED SOURCE"),EXACT(H31,"BRAND + SOURCE")),EXACT(M31,"YES"),OR(K31="",L31="")),"EVIDENCE INSUFFICIENT - CITATION DETAIL",IF(AND(EXACT(N31,"YES"),O31=""),"UNRESOLVED - REPEAT GROUP",IF(AND(EXACT(I31,"DIRECT PROVIDER"),EXACT(J31,"SAME BUYER + JOB")),"DIRECT COMPETITOR EVIDENCE",IF(AND(EXACT(I31,"SUBSTITUTE"),OR(EXACT(J31,"SAME BUYER + JOB"),EXACT(J31,"PARTIAL / SUBSTITUTE"))),"SUBSTITUTE COMPETITOR EVIDENCE",IF(AND(OR(EXACT(I31,"PUBLISHER / REFERENCE"),EXACT(I31,"OFFICIAL AUTHORITY / DOCUMENTATION"),EXACT(I31,"MARKETPLACE / DIRECTORY / REVIEW"),EXACT(I31,"COMMUNITY / WITNESS"),EXACT(I31,"ANALYST / RESEARCH")),EXACT(J31,"NONE")),"INFLUENTIAL NON-RIVAL SOURCE",IF(EXACT(J31,"NONE"),"NON-RIVAL EVIDENCE OBJECT","CLASSIFIED WITH BOUNDARY")))))))))))))))))))))))))</x:f>
      </x:c>
      <x:c r="S31" s="105" t="str">
        <x:f>IF(A31="","",IF(LEFT(R31,7)="INVALID","Correct the unsupported, contradictory, out-of-scope or duplicate controlled value before interpretation.",IF(R31="UNRESOLVED - START SCOPE","Complete START scope; row validity is intentionally blocked.",IF(R31="UNRESOLVED - ROW INPUT","Complete the required observation fields before interpretation.",IF(R31="UNRESOLVED - SOURCE ROLE","Inspect why the entity/source belongs in the answer and assign its role.",IF(R31="UNRESOLVED - BUYER OVERLAP","Establish same-buyer/same-job, substitute, partial or non-rival status.",IF(R31="UNRESOLVED - REPEAT GROUP","Assign the repeat observation to a repeat group before pattern comparison.",IF(R31="EVIDENCE INSUFFICIENT - PASSAGE","Open the cited source and record what claim or passage it supports.",IF(R31="EVIDENCE INSUFFICIENT - CITATION DETAIL","Record both the cited URL and the supported claim/passage before this citation-based observation can be shared.",IF(R31="DIRECT COMPETITOR EVIDENCE","Compare answer criteria, supporting sources and entity/product evidence before choosing an intervention.",IF(R31="SUBSTITUTE COMPETITOR EVIDENCE","Map substitution conditions and buyer trade-offs before treating the source as like-for-like.",IF(R31="INFLUENTIAL NON-RIVAL SOURCE","Route the gap to source, authority, entity or passage review - not the direct-competitor set.",IF(R31="NON-RIVAL EVIDENCE OBJECT","Use the observation only for the evidence/source role it performs.","Document the boundary before aggregation or handoff.")))))))))))))</x:f>
      </x:c>
      <x:c r="T31" s="105" t="str">
        <x:f>IF(A31="","",IF(OR(LEFT(R31,7)="INVALID",LEFT(R31,10)="UNRESOLVED",LEFT(R31,21)="EVIDENCE INSUFFICIENT",Q31="",P31=""),"NOT READY","READY TO SHARE"))</x:f>
      </x:c>
      <x:c r="U31" s="101"/>
    </x:row>
    <x:row r="32">
      <x:c r="A32" s="33"/>
      <x:c r="B32" s="33"/>
      <x:c r="C32" s="33"/>
      <x:c r="D32" s="33"/>
      <x:c r="E32" s="33"/>
      <x:c r="F32" s="64"/>
      <x:c r="G32" s="33"/>
      <x:c r="H32" s="33"/>
      <x:c r="I32" s="33"/>
      <x:c r="J32" s="33"/>
      <x:c r="K32" s="33"/>
      <x:c r="L32" s="33"/>
      <x:c r="M32" s="33"/>
      <x:c r="N32" s="101"/>
      <x:c r="O32" s="101"/>
      <x:c r="P32" s="101"/>
      <x:c r="Q32" s="101"/>
      <x:c r="R32" s="105" t="str">
        <x:f>IF(A32="","",IF(COUNTIF($A$2:$A$201,A32)&gt;1,"INVALID - DUPLICATE ID",IF(OR(START!$B$6="",START!$B$7="",START!$B$8="",START!$B$9="",START!$B$10="",START!$B$11="",START!$B$12=""),"UNRESOLVED - START SCOPE",IF(OR(B32="",C32="",D32="",E32="",F32="",G32="",H32="",I32="",J32="",M32="",N32="",P32=""),"UNRESOLVED - ROW INPUT",IF(NOT(OR(EXACT(B32,"CATEGORY / DEFINITION"),EXACT(B32,"PROBLEM / DIAGNOSTIC"),EXACT(B32,"COMPARISON / ALTERNATIVES"),EXACT(B32,"IMPLEMENTATION / EVIDENCE"),EXACT(B32,"PURCHASE / SELECTION"),EXACT(B32,"RISK / OBJECTION"),EXACT(B32,"OTHER"))),"INVALID - PROMPT FAMILY",IF(NOT(OR(EXACT(D32,"Google AI Overviews"),EXACT(D32,"Google AI Mode"),EXACT(D32,"ChatGPT search"),EXACT(D32,"Microsoft Copilot / Bing AI"),EXACT(D32,"Perplexity"),EXACT(D32,"Gemini"),EXACT(D32,"Other"))),"INVALID - SURFACE",IF(AND(NOT(EXACT(START!$B$10,"MULTI-SURFACE")),NOT(EXACT(D32,START!$B$10))),"INVALID - SURFACE OUT OF SCOPE",IF(AND(NOT(EXACT(START!$B$9,"MULTI-LOCALE")),NOT(EXACT(E32,START!$B$9))),"INVALID - LOCALE OUT OF SCOPE",IF(NOT(ISNUMBER(F32)),"INVALID - OBSERVED DATE",IF(OR(F32&lt;START!$B$11,F32&gt;START!$B$12),"INVALID - DATE OUT OF SCOPE",IF(NOT(OR(EXACT(H32,"BRAND / PROVIDER"),EXACT(H32,"CITED SOURCE"),EXACT(H32,"BRAND + SOURCE"),EXACT(H32,"OTHER"))),"INVALID - APPEARANCE TYPE",IF(NOT(OR(EXACT(I32,"DIRECT PROVIDER"),EXACT(I32,"SUBSTITUTE"),EXACT(I32,"PUBLISHER / REFERENCE"),EXACT(I32,"OFFICIAL AUTHORITY / DOCUMENTATION"),EXACT(I32,"MARKETPLACE / DIRECTORY / REVIEW"),EXACT(I32,"COMMUNITY / WITNESS"),EXACT(I32,"ANALYST / RESEARCH"),EXACT(I32,"UNRESOLVED"))),"INVALID - ROLE",IF(NOT(OR(EXACT(J32,"SAME BUYER + JOB"),EXACT(J32,"PARTIAL / SUBSTITUTE"),EXACT(J32,"NONE"),EXACT(J32,"UNKNOWN"))),"INVALID - BUYER OVERLAP",IF(NOT(OR(EXACT(M32,"YES"),EXACT(M32,"NO"),EXACT(M32,"NOT APPLICABLE / NO CITATION"))),"INVALID - PASSAGE CHECK",IF(AND(OR(EXACT(H32,"CITED SOURCE"),EXACT(H32,"BRAND + SOURCE")),EXACT(M32,"NOT APPLICABLE / NO CITATION")),"INVALID - CITATION/PASSAGE CONTRADICTION",IF(NOT(OR(EXACT(N32,"YES"),EXACT(N32,"NO - ONE OBSERVATION"),EXACT(N32,"NOT TESTED YET"))),"INVALID - REPEAT STATE",IF(EXACT(I32,"UNRESOLVED"),"UNRESOLVED - SOURCE ROLE",IF(EXACT(J32,"UNKNOWN"),"UNRESOLVED - BUYER OVERLAP",IF(AND(OR(EXACT(H32,"CITED SOURCE"),EXACT(H32,"BRAND + SOURCE")),EXACT(M32,"NO")),"EVIDENCE INSUFFICIENT - PASSAGE",IF(AND(OR(EXACT(H32,"CITED SOURCE"),EXACT(H32,"BRAND + SOURCE")),EXACT(M32,"YES"),OR(K32="",L32="")),"EVIDENCE INSUFFICIENT - CITATION DETAIL",IF(AND(EXACT(N32,"YES"),O32=""),"UNRESOLVED - REPEAT GROUP",IF(AND(EXACT(I32,"DIRECT PROVIDER"),EXACT(J32,"SAME BUYER + JOB")),"DIRECT COMPETITOR EVIDENCE",IF(AND(EXACT(I32,"SUBSTITUTE"),OR(EXACT(J32,"SAME BUYER + JOB"),EXACT(J32,"PARTIAL / SUBSTITUTE"))),"SUBSTITUTE COMPETITOR EVIDENCE",IF(AND(OR(EXACT(I32,"PUBLISHER / REFERENCE"),EXACT(I32,"OFFICIAL AUTHORITY / DOCUMENTATION"),EXACT(I32,"MARKETPLACE / DIRECTORY / REVIEW"),EXACT(I32,"COMMUNITY / WITNESS"),EXACT(I32,"ANALYST / RESEARCH")),EXACT(J32,"NONE")),"INFLUENTIAL NON-RIVAL SOURCE",IF(EXACT(J32,"NONE"),"NON-RIVAL EVIDENCE OBJECT","CLASSIFIED WITH BOUNDARY")))))))))))))))))))))))))</x:f>
      </x:c>
      <x:c r="S32" s="105" t="str">
        <x:f>IF(A32="","",IF(LEFT(R32,7)="INVALID","Correct the unsupported, contradictory, out-of-scope or duplicate controlled value before interpretation.",IF(R32="UNRESOLVED - START SCOPE","Complete START scope; row validity is intentionally blocked.",IF(R32="UNRESOLVED - ROW INPUT","Complete the required observation fields before interpretation.",IF(R32="UNRESOLVED - SOURCE ROLE","Inspect why the entity/source belongs in the answer and assign its role.",IF(R32="UNRESOLVED - BUYER OVERLAP","Establish same-buyer/same-job, substitute, partial or non-rival status.",IF(R32="UNRESOLVED - REPEAT GROUP","Assign the repeat observation to a repeat group before pattern comparison.",IF(R32="EVIDENCE INSUFFICIENT - PASSAGE","Open the cited source and record what claim or passage it supports.",IF(R32="EVIDENCE INSUFFICIENT - CITATION DETAIL","Record both the cited URL and the supported claim/passage before this citation-based observation can be shared.",IF(R32="DIRECT COMPETITOR EVIDENCE","Compare answer criteria, supporting sources and entity/product evidence before choosing an intervention.",IF(R32="SUBSTITUTE COMPETITOR EVIDENCE","Map substitution conditions and buyer trade-offs before treating the source as like-for-like.",IF(R32="INFLUENTIAL NON-RIVAL SOURCE","Route the gap to source, authority, entity or passage review - not the direct-competitor set.",IF(R32="NON-RIVAL EVIDENCE OBJECT","Use the observation only for the evidence/source role it performs.","Document the boundary before aggregation or handoff.")))))))))))))</x:f>
      </x:c>
      <x:c r="T32" s="105" t="str">
        <x:f>IF(A32="","",IF(OR(LEFT(R32,7)="INVALID",LEFT(R32,10)="UNRESOLVED",LEFT(R32,21)="EVIDENCE INSUFFICIENT",Q32="",P32=""),"NOT READY","READY TO SHARE"))</x:f>
      </x:c>
      <x:c r="U32" s="101"/>
    </x:row>
    <x:row r="33">
      <x:c r="A33" s="33"/>
      <x:c r="B33" s="33"/>
      <x:c r="C33" s="33"/>
      <x:c r="D33" s="33"/>
      <x:c r="E33" s="33"/>
      <x:c r="F33" s="64"/>
      <x:c r="G33" s="33"/>
      <x:c r="H33" s="33"/>
      <x:c r="I33" s="33"/>
      <x:c r="J33" s="33"/>
      <x:c r="K33" s="33"/>
      <x:c r="L33" s="33"/>
      <x:c r="M33" s="33"/>
      <x:c r="N33" s="101"/>
      <x:c r="O33" s="101"/>
      <x:c r="P33" s="101"/>
      <x:c r="Q33" s="101"/>
      <x:c r="R33" s="105" t="str">
        <x:f>IF(A33="","",IF(COUNTIF($A$2:$A$201,A33)&gt;1,"INVALID - DUPLICATE ID",IF(OR(START!$B$6="",START!$B$7="",START!$B$8="",START!$B$9="",START!$B$10="",START!$B$11="",START!$B$12=""),"UNRESOLVED - START SCOPE",IF(OR(B33="",C33="",D33="",E33="",F33="",G33="",H33="",I33="",J33="",M33="",N33="",P33=""),"UNRESOLVED - ROW INPUT",IF(NOT(OR(EXACT(B33,"CATEGORY / DEFINITION"),EXACT(B33,"PROBLEM / DIAGNOSTIC"),EXACT(B33,"COMPARISON / ALTERNATIVES"),EXACT(B33,"IMPLEMENTATION / EVIDENCE"),EXACT(B33,"PURCHASE / SELECTION"),EXACT(B33,"RISK / OBJECTION"),EXACT(B33,"OTHER"))),"INVALID - PROMPT FAMILY",IF(NOT(OR(EXACT(D33,"Google AI Overviews"),EXACT(D33,"Google AI Mode"),EXACT(D33,"ChatGPT search"),EXACT(D33,"Microsoft Copilot / Bing AI"),EXACT(D33,"Perplexity"),EXACT(D33,"Gemini"),EXACT(D33,"Other"))),"INVALID - SURFACE",IF(AND(NOT(EXACT(START!$B$10,"MULTI-SURFACE")),NOT(EXACT(D33,START!$B$10))),"INVALID - SURFACE OUT OF SCOPE",IF(AND(NOT(EXACT(START!$B$9,"MULTI-LOCALE")),NOT(EXACT(E33,START!$B$9))),"INVALID - LOCALE OUT OF SCOPE",IF(NOT(ISNUMBER(F33)),"INVALID - OBSERVED DATE",IF(OR(F33&lt;START!$B$11,F33&gt;START!$B$12),"INVALID - DATE OUT OF SCOPE",IF(NOT(OR(EXACT(H33,"BRAND / PROVIDER"),EXACT(H33,"CITED SOURCE"),EXACT(H33,"BRAND + SOURCE"),EXACT(H33,"OTHER"))),"INVALID - APPEARANCE TYPE",IF(NOT(OR(EXACT(I33,"DIRECT PROVIDER"),EXACT(I33,"SUBSTITUTE"),EXACT(I33,"PUBLISHER / REFERENCE"),EXACT(I33,"OFFICIAL AUTHORITY / DOCUMENTATION"),EXACT(I33,"MARKETPLACE / DIRECTORY / REVIEW"),EXACT(I33,"COMMUNITY / WITNESS"),EXACT(I33,"ANALYST / RESEARCH"),EXACT(I33,"UNRESOLVED"))),"INVALID - ROLE",IF(NOT(OR(EXACT(J33,"SAME BUYER + JOB"),EXACT(J33,"PARTIAL / SUBSTITUTE"),EXACT(J33,"NONE"),EXACT(J33,"UNKNOWN"))),"INVALID - BUYER OVERLAP",IF(NOT(OR(EXACT(M33,"YES"),EXACT(M33,"NO"),EXACT(M33,"NOT APPLICABLE / NO CITATION"))),"INVALID - PASSAGE CHECK",IF(AND(OR(EXACT(H33,"CITED SOURCE"),EXACT(H33,"BRAND + SOURCE")),EXACT(M33,"NOT APPLICABLE / NO CITATION")),"INVALID - CITATION/PASSAGE CONTRADICTION",IF(NOT(OR(EXACT(N33,"YES"),EXACT(N33,"NO - ONE OBSERVATION"),EXACT(N33,"NOT TESTED YET"))),"INVALID - REPEAT STATE",IF(EXACT(I33,"UNRESOLVED"),"UNRESOLVED - SOURCE ROLE",IF(EXACT(J33,"UNKNOWN"),"UNRESOLVED - BUYER OVERLAP",IF(AND(OR(EXACT(H33,"CITED SOURCE"),EXACT(H33,"BRAND + SOURCE")),EXACT(M33,"NO")),"EVIDENCE INSUFFICIENT - PASSAGE",IF(AND(OR(EXACT(H33,"CITED SOURCE"),EXACT(H33,"BRAND + SOURCE")),EXACT(M33,"YES"),OR(K33="",L33="")),"EVIDENCE INSUFFICIENT - CITATION DETAIL",IF(AND(EXACT(N33,"YES"),O33=""),"UNRESOLVED - REPEAT GROUP",IF(AND(EXACT(I33,"DIRECT PROVIDER"),EXACT(J33,"SAME BUYER + JOB")),"DIRECT COMPETITOR EVIDENCE",IF(AND(EXACT(I33,"SUBSTITUTE"),OR(EXACT(J33,"SAME BUYER + JOB"),EXACT(J33,"PARTIAL / SUBSTITUTE"))),"SUBSTITUTE COMPETITOR EVIDENCE",IF(AND(OR(EXACT(I33,"PUBLISHER / REFERENCE"),EXACT(I33,"OFFICIAL AUTHORITY / DOCUMENTATION"),EXACT(I33,"MARKETPLACE / DIRECTORY / REVIEW"),EXACT(I33,"COMMUNITY / WITNESS"),EXACT(I33,"ANALYST / RESEARCH")),EXACT(J33,"NONE")),"INFLUENTIAL NON-RIVAL SOURCE",IF(EXACT(J33,"NONE"),"NON-RIVAL EVIDENCE OBJECT","CLASSIFIED WITH BOUNDARY")))))))))))))))))))))))))</x:f>
      </x:c>
      <x:c r="S33" s="105" t="str">
        <x:f>IF(A33="","",IF(LEFT(R33,7)="INVALID","Correct the unsupported, contradictory, out-of-scope or duplicate controlled value before interpretation.",IF(R33="UNRESOLVED - START SCOPE","Complete START scope; row validity is intentionally blocked.",IF(R33="UNRESOLVED - ROW INPUT","Complete the required observation fields before interpretation.",IF(R33="UNRESOLVED - SOURCE ROLE","Inspect why the entity/source belongs in the answer and assign its role.",IF(R33="UNRESOLVED - BUYER OVERLAP","Establish same-buyer/same-job, substitute, partial or non-rival status.",IF(R33="UNRESOLVED - REPEAT GROUP","Assign the repeat observation to a repeat group before pattern comparison.",IF(R33="EVIDENCE INSUFFICIENT - PASSAGE","Open the cited source and record what claim or passage it supports.",IF(R33="EVIDENCE INSUFFICIENT - CITATION DETAIL","Record both the cited URL and the supported claim/passage before this citation-based observation can be shared.",IF(R33="DIRECT COMPETITOR EVIDENCE","Compare answer criteria, supporting sources and entity/product evidence before choosing an intervention.",IF(R33="SUBSTITUTE COMPETITOR EVIDENCE","Map substitution conditions and buyer trade-offs before treating the source as like-for-like.",IF(R33="INFLUENTIAL NON-RIVAL SOURCE","Route the gap to source, authority, entity or passage review - not the direct-competitor set.",IF(R33="NON-RIVAL EVIDENCE OBJECT","Use the observation only for the evidence/source role it performs.","Document the boundary before aggregation or handoff.")))))))))))))</x:f>
      </x:c>
      <x:c r="T33" s="105" t="str">
        <x:f>IF(A33="","",IF(OR(LEFT(R33,7)="INVALID",LEFT(R33,10)="UNRESOLVED",LEFT(R33,21)="EVIDENCE INSUFFICIENT",Q33="",P33=""),"NOT READY","READY TO SHARE"))</x:f>
      </x:c>
      <x:c r="U33" s="101"/>
    </x:row>
    <x:row r="34">
      <x:c r="A34" s="33"/>
      <x:c r="B34" s="33"/>
      <x:c r="C34" s="33"/>
      <x:c r="D34" s="33"/>
      <x:c r="E34" s="33"/>
      <x:c r="F34" s="64"/>
      <x:c r="G34" s="33"/>
      <x:c r="H34" s="33"/>
      <x:c r="I34" s="33"/>
      <x:c r="J34" s="33"/>
      <x:c r="K34" s="33"/>
      <x:c r="L34" s="33"/>
      <x:c r="M34" s="33"/>
      <x:c r="N34" s="101"/>
      <x:c r="O34" s="101"/>
      <x:c r="P34" s="101"/>
      <x:c r="Q34" s="101"/>
      <x:c r="R34" s="105" t="str">
        <x:f>IF(A34="","",IF(COUNTIF($A$2:$A$201,A34)&gt;1,"INVALID - DUPLICATE ID",IF(OR(START!$B$6="",START!$B$7="",START!$B$8="",START!$B$9="",START!$B$10="",START!$B$11="",START!$B$12=""),"UNRESOLVED - START SCOPE",IF(OR(B34="",C34="",D34="",E34="",F34="",G34="",H34="",I34="",J34="",M34="",N34="",P34=""),"UNRESOLVED - ROW INPUT",IF(NOT(OR(EXACT(B34,"CATEGORY / DEFINITION"),EXACT(B34,"PROBLEM / DIAGNOSTIC"),EXACT(B34,"COMPARISON / ALTERNATIVES"),EXACT(B34,"IMPLEMENTATION / EVIDENCE"),EXACT(B34,"PURCHASE / SELECTION"),EXACT(B34,"RISK / OBJECTION"),EXACT(B34,"OTHER"))),"INVALID - PROMPT FAMILY",IF(NOT(OR(EXACT(D34,"Google AI Overviews"),EXACT(D34,"Google AI Mode"),EXACT(D34,"ChatGPT search"),EXACT(D34,"Microsoft Copilot / Bing AI"),EXACT(D34,"Perplexity"),EXACT(D34,"Gemini"),EXACT(D34,"Other"))),"INVALID - SURFACE",IF(AND(NOT(EXACT(START!$B$10,"MULTI-SURFACE")),NOT(EXACT(D34,START!$B$10))),"INVALID - SURFACE OUT OF SCOPE",IF(AND(NOT(EXACT(START!$B$9,"MULTI-LOCALE")),NOT(EXACT(E34,START!$B$9))),"INVALID - LOCALE OUT OF SCOPE",IF(NOT(ISNUMBER(F34)),"INVALID - OBSERVED DATE",IF(OR(F34&lt;START!$B$11,F34&gt;START!$B$12),"INVALID - DATE OUT OF SCOPE",IF(NOT(OR(EXACT(H34,"BRAND / PROVIDER"),EXACT(H34,"CITED SOURCE"),EXACT(H34,"BRAND + SOURCE"),EXACT(H34,"OTHER"))),"INVALID - APPEARANCE TYPE",IF(NOT(OR(EXACT(I34,"DIRECT PROVIDER"),EXACT(I34,"SUBSTITUTE"),EXACT(I34,"PUBLISHER / REFERENCE"),EXACT(I34,"OFFICIAL AUTHORITY / DOCUMENTATION"),EXACT(I34,"MARKETPLACE / DIRECTORY / REVIEW"),EXACT(I34,"COMMUNITY / WITNESS"),EXACT(I34,"ANALYST / RESEARCH"),EXACT(I34,"UNRESOLVED"))),"INVALID - ROLE",IF(NOT(OR(EXACT(J34,"SAME BUYER + JOB"),EXACT(J34,"PARTIAL / SUBSTITUTE"),EXACT(J34,"NONE"),EXACT(J34,"UNKNOWN"))),"INVALID - BUYER OVERLAP",IF(NOT(OR(EXACT(M34,"YES"),EXACT(M34,"NO"),EXACT(M34,"NOT APPLICABLE / NO CITATION"))),"INVALID - PASSAGE CHECK",IF(AND(OR(EXACT(H34,"CITED SOURCE"),EXACT(H34,"BRAND + SOURCE")),EXACT(M34,"NOT APPLICABLE / NO CITATION")),"INVALID - CITATION/PASSAGE CONTRADICTION",IF(NOT(OR(EXACT(N34,"YES"),EXACT(N34,"NO - ONE OBSERVATION"),EXACT(N34,"NOT TESTED YET"))),"INVALID - REPEAT STATE",IF(EXACT(I34,"UNRESOLVED"),"UNRESOLVED - SOURCE ROLE",IF(EXACT(J34,"UNKNOWN"),"UNRESOLVED - BUYER OVERLAP",IF(AND(OR(EXACT(H34,"CITED SOURCE"),EXACT(H34,"BRAND + SOURCE")),EXACT(M34,"NO")),"EVIDENCE INSUFFICIENT - PASSAGE",IF(AND(OR(EXACT(H34,"CITED SOURCE"),EXACT(H34,"BRAND + SOURCE")),EXACT(M34,"YES"),OR(K34="",L34="")),"EVIDENCE INSUFFICIENT - CITATION DETAIL",IF(AND(EXACT(N34,"YES"),O34=""),"UNRESOLVED - REPEAT GROUP",IF(AND(EXACT(I34,"DIRECT PROVIDER"),EXACT(J34,"SAME BUYER + JOB")),"DIRECT COMPETITOR EVIDENCE",IF(AND(EXACT(I34,"SUBSTITUTE"),OR(EXACT(J34,"SAME BUYER + JOB"),EXACT(J34,"PARTIAL / SUBSTITUTE"))),"SUBSTITUTE COMPETITOR EVIDENCE",IF(AND(OR(EXACT(I34,"PUBLISHER / REFERENCE"),EXACT(I34,"OFFICIAL AUTHORITY / DOCUMENTATION"),EXACT(I34,"MARKETPLACE / DIRECTORY / REVIEW"),EXACT(I34,"COMMUNITY / WITNESS"),EXACT(I34,"ANALYST / RESEARCH")),EXACT(J34,"NONE")),"INFLUENTIAL NON-RIVAL SOURCE",IF(EXACT(J34,"NONE"),"NON-RIVAL EVIDENCE OBJECT","CLASSIFIED WITH BOUNDARY")))))))))))))))))))))))))</x:f>
      </x:c>
      <x:c r="S34" s="105" t="str">
        <x:f>IF(A34="","",IF(LEFT(R34,7)="INVALID","Correct the unsupported, contradictory, out-of-scope or duplicate controlled value before interpretation.",IF(R34="UNRESOLVED - START SCOPE","Complete START scope; row validity is intentionally blocked.",IF(R34="UNRESOLVED - ROW INPUT","Complete the required observation fields before interpretation.",IF(R34="UNRESOLVED - SOURCE ROLE","Inspect why the entity/source belongs in the answer and assign its role.",IF(R34="UNRESOLVED - BUYER OVERLAP","Establish same-buyer/same-job, substitute, partial or non-rival status.",IF(R34="UNRESOLVED - REPEAT GROUP","Assign the repeat observation to a repeat group before pattern comparison.",IF(R34="EVIDENCE INSUFFICIENT - PASSAGE","Open the cited source and record what claim or passage it supports.",IF(R34="EVIDENCE INSUFFICIENT - CITATION DETAIL","Record both the cited URL and the supported claim/passage before this citation-based observation can be shared.",IF(R34="DIRECT COMPETITOR EVIDENCE","Compare answer criteria, supporting sources and entity/product evidence before choosing an intervention.",IF(R34="SUBSTITUTE COMPETITOR EVIDENCE","Map substitution conditions and buyer trade-offs before treating the source as like-for-like.",IF(R34="INFLUENTIAL NON-RIVAL SOURCE","Route the gap to source, authority, entity or passage review - not the direct-competitor set.",IF(R34="NON-RIVAL EVIDENCE OBJECT","Use the observation only for the evidence/source role it performs.","Document the boundary before aggregation or handoff.")))))))))))))</x:f>
      </x:c>
      <x:c r="T34" s="105" t="str">
        <x:f>IF(A34="","",IF(OR(LEFT(R34,7)="INVALID",LEFT(R34,10)="UNRESOLVED",LEFT(R34,21)="EVIDENCE INSUFFICIENT",Q34="",P34=""),"NOT READY","READY TO SHARE"))</x:f>
      </x:c>
      <x:c r="U34" s="101"/>
    </x:row>
    <x:row r="35">
      <x:c r="A35" s="33"/>
      <x:c r="B35" s="33"/>
      <x:c r="C35" s="33"/>
      <x:c r="D35" s="33"/>
      <x:c r="E35" s="33"/>
      <x:c r="F35" s="64"/>
      <x:c r="G35" s="33"/>
      <x:c r="H35" s="33"/>
      <x:c r="I35" s="33"/>
      <x:c r="J35" s="33"/>
      <x:c r="K35" s="33"/>
      <x:c r="L35" s="33"/>
      <x:c r="M35" s="33"/>
      <x:c r="N35" s="101"/>
      <x:c r="O35" s="101"/>
      <x:c r="P35" s="101"/>
      <x:c r="Q35" s="101"/>
      <x:c r="R35" s="105" t="str">
        <x:f>IF(A35="","",IF(COUNTIF($A$2:$A$201,A35)&gt;1,"INVALID - DUPLICATE ID",IF(OR(START!$B$6="",START!$B$7="",START!$B$8="",START!$B$9="",START!$B$10="",START!$B$11="",START!$B$12=""),"UNRESOLVED - START SCOPE",IF(OR(B35="",C35="",D35="",E35="",F35="",G35="",H35="",I35="",J35="",M35="",N35="",P35=""),"UNRESOLVED - ROW INPUT",IF(NOT(OR(EXACT(B35,"CATEGORY / DEFINITION"),EXACT(B35,"PROBLEM / DIAGNOSTIC"),EXACT(B35,"COMPARISON / ALTERNATIVES"),EXACT(B35,"IMPLEMENTATION / EVIDENCE"),EXACT(B35,"PURCHASE / SELECTION"),EXACT(B35,"RISK / OBJECTION"),EXACT(B35,"OTHER"))),"INVALID - PROMPT FAMILY",IF(NOT(OR(EXACT(D35,"Google AI Overviews"),EXACT(D35,"Google AI Mode"),EXACT(D35,"ChatGPT search"),EXACT(D35,"Microsoft Copilot / Bing AI"),EXACT(D35,"Perplexity"),EXACT(D35,"Gemini"),EXACT(D35,"Other"))),"INVALID - SURFACE",IF(AND(NOT(EXACT(START!$B$10,"MULTI-SURFACE")),NOT(EXACT(D35,START!$B$10))),"INVALID - SURFACE OUT OF SCOPE",IF(AND(NOT(EXACT(START!$B$9,"MULTI-LOCALE")),NOT(EXACT(E35,START!$B$9))),"INVALID - LOCALE OUT OF SCOPE",IF(NOT(ISNUMBER(F35)),"INVALID - OBSERVED DATE",IF(OR(F35&lt;START!$B$11,F35&gt;START!$B$12),"INVALID - DATE OUT OF SCOPE",IF(NOT(OR(EXACT(H35,"BRAND / PROVIDER"),EXACT(H35,"CITED SOURCE"),EXACT(H35,"BRAND + SOURCE"),EXACT(H35,"OTHER"))),"INVALID - APPEARANCE TYPE",IF(NOT(OR(EXACT(I35,"DIRECT PROVIDER"),EXACT(I35,"SUBSTITUTE"),EXACT(I35,"PUBLISHER / REFERENCE"),EXACT(I35,"OFFICIAL AUTHORITY / DOCUMENTATION"),EXACT(I35,"MARKETPLACE / DIRECTORY / REVIEW"),EXACT(I35,"COMMUNITY / WITNESS"),EXACT(I35,"ANALYST / RESEARCH"),EXACT(I35,"UNRESOLVED"))),"INVALID - ROLE",IF(NOT(OR(EXACT(J35,"SAME BUYER + JOB"),EXACT(J35,"PARTIAL / SUBSTITUTE"),EXACT(J35,"NONE"),EXACT(J35,"UNKNOWN"))),"INVALID - BUYER OVERLAP",IF(NOT(OR(EXACT(M35,"YES"),EXACT(M35,"NO"),EXACT(M35,"NOT APPLICABLE / NO CITATION"))),"INVALID - PASSAGE CHECK",IF(AND(OR(EXACT(H35,"CITED SOURCE"),EXACT(H35,"BRAND + SOURCE")),EXACT(M35,"NOT APPLICABLE / NO CITATION")),"INVALID - CITATION/PASSAGE CONTRADICTION",IF(NOT(OR(EXACT(N35,"YES"),EXACT(N35,"NO - ONE OBSERVATION"),EXACT(N35,"NOT TESTED YET"))),"INVALID - REPEAT STATE",IF(EXACT(I35,"UNRESOLVED"),"UNRESOLVED - SOURCE ROLE",IF(EXACT(J35,"UNKNOWN"),"UNRESOLVED - BUYER OVERLAP",IF(AND(OR(EXACT(H35,"CITED SOURCE"),EXACT(H35,"BRAND + SOURCE")),EXACT(M35,"NO")),"EVIDENCE INSUFFICIENT - PASSAGE",IF(AND(OR(EXACT(H35,"CITED SOURCE"),EXACT(H35,"BRAND + SOURCE")),EXACT(M35,"YES"),OR(K35="",L35="")),"EVIDENCE INSUFFICIENT - CITATION DETAIL",IF(AND(EXACT(N35,"YES"),O35=""),"UNRESOLVED - REPEAT GROUP",IF(AND(EXACT(I35,"DIRECT PROVIDER"),EXACT(J35,"SAME BUYER + JOB")),"DIRECT COMPETITOR EVIDENCE",IF(AND(EXACT(I35,"SUBSTITUTE"),OR(EXACT(J35,"SAME BUYER + JOB"),EXACT(J35,"PARTIAL / SUBSTITUTE"))),"SUBSTITUTE COMPETITOR EVIDENCE",IF(AND(OR(EXACT(I35,"PUBLISHER / REFERENCE"),EXACT(I35,"OFFICIAL AUTHORITY / DOCUMENTATION"),EXACT(I35,"MARKETPLACE / DIRECTORY / REVIEW"),EXACT(I35,"COMMUNITY / WITNESS"),EXACT(I35,"ANALYST / RESEARCH")),EXACT(J35,"NONE")),"INFLUENTIAL NON-RIVAL SOURCE",IF(EXACT(J35,"NONE"),"NON-RIVAL EVIDENCE OBJECT","CLASSIFIED WITH BOUNDARY")))))))))))))))))))))))))</x:f>
      </x:c>
      <x:c r="S35" s="105" t="str">
        <x:f>IF(A35="","",IF(LEFT(R35,7)="INVALID","Correct the unsupported, contradictory, out-of-scope or duplicate controlled value before interpretation.",IF(R35="UNRESOLVED - START SCOPE","Complete START scope; row validity is intentionally blocked.",IF(R35="UNRESOLVED - ROW INPUT","Complete the required observation fields before interpretation.",IF(R35="UNRESOLVED - SOURCE ROLE","Inspect why the entity/source belongs in the answer and assign its role.",IF(R35="UNRESOLVED - BUYER OVERLAP","Establish same-buyer/same-job, substitute, partial or non-rival status.",IF(R35="UNRESOLVED - REPEAT GROUP","Assign the repeat observation to a repeat group before pattern comparison.",IF(R35="EVIDENCE INSUFFICIENT - PASSAGE","Open the cited source and record what claim or passage it supports.",IF(R35="EVIDENCE INSUFFICIENT - CITATION DETAIL","Record both the cited URL and the supported claim/passage before this citation-based observation can be shared.",IF(R35="DIRECT COMPETITOR EVIDENCE","Compare answer criteria, supporting sources and entity/product evidence before choosing an intervention.",IF(R35="SUBSTITUTE COMPETITOR EVIDENCE","Map substitution conditions and buyer trade-offs before treating the source as like-for-like.",IF(R35="INFLUENTIAL NON-RIVAL SOURCE","Route the gap to source, authority, entity or passage review - not the direct-competitor set.",IF(R35="NON-RIVAL EVIDENCE OBJECT","Use the observation only for the evidence/source role it performs.","Document the boundary before aggregation or handoff.")))))))))))))</x:f>
      </x:c>
      <x:c r="T35" s="105" t="str">
        <x:f>IF(A35="","",IF(OR(LEFT(R35,7)="INVALID",LEFT(R35,10)="UNRESOLVED",LEFT(R35,21)="EVIDENCE INSUFFICIENT",Q35="",P35=""),"NOT READY","READY TO SHARE"))</x:f>
      </x:c>
      <x:c r="U35" s="101"/>
    </x:row>
    <x:row r="36">
      <x:c r="A36" s="33"/>
      <x:c r="B36" s="33"/>
      <x:c r="C36" s="33"/>
      <x:c r="D36" s="33"/>
      <x:c r="E36" s="33"/>
      <x:c r="F36" s="64"/>
      <x:c r="G36" s="33"/>
      <x:c r="H36" s="33"/>
      <x:c r="I36" s="33"/>
      <x:c r="J36" s="33"/>
      <x:c r="K36" s="33"/>
      <x:c r="L36" s="33"/>
      <x:c r="M36" s="33"/>
      <x:c r="N36" s="101"/>
      <x:c r="O36" s="101"/>
      <x:c r="P36" s="101"/>
      <x:c r="Q36" s="101"/>
      <x:c r="R36" s="105" t="str">
        <x:f>IF(A36="","",IF(COUNTIF($A$2:$A$201,A36)&gt;1,"INVALID - DUPLICATE ID",IF(OR(START!$B$6="",START!$B$7="",START!$B$8="",START!$B$9="",START!$B$10="",START!$B$11="",START!$B$12=""),"UNRESOLVED - START SCOPE",IF(OR(B36="",C36="",D36="",E36="",F36="",G36="",H36="",I36="",J36="",M36="",N36="",P36=""),"UNRESOLVED - ROW INPUT",IF(NOT(OR(EXACT(B36,"CATEGORY / DEFINITION"),EXACT(B36,"PROBLEM / DIAGNOSTIC"),EXACT(B36,"COMPARISON / ALTERNATIVES"),EXACT(B36,"IMPLEMENTATION / EVIDENCE"),EXACT(B36,"PURCHASE / SELECTION"),EXACT(B36,"RISK / OBJECTION"),EXACT(B36,"OTHER"))),"INVALID - PROMPT FAMILY",IF(NOT(OR(EXACT(D36,"Google AI Overviews"),EXACT(D36,"Google AI Mode"),EXACT(D36,"ChatGPT search"),EXACT(D36,"Microsoft Copilot / Bing AI"),EXACT(D36,"Perplexity"),EXACT(D36,"Gemini"),EXACT(D36,"Other"))),"INVALID - SURFACE",IF(AND(NOT(EXACT(START!$B$10,"MULTI-SURFACE")),NOT(EXACT(D36,START!$B$10))),"INVALID - SURFACE OUT OF SCOPE",IF(AND(NOT(EXACT(START!$B$9,"MULTI-LOCALE")),NOT(EXACT(E36,START!$B$9))),"INVALID - LOCALE OUT OF SCOPE",IF(NOT(ISNUMBER(F36)),"INVALID - OBSERVED DATE",IF(OR(F36&lt;START!$B$11,F36&gt;START!$B$12),"INVALID - DATE OUT OF SCOPE",IF(NOT(OR(EXACT(H36,"BRAND / PROVIDER"),EXACT(H36,"CITED SOURCE"),EXACT(H36,"BRAND + SOURCE"),EXACT(H36,"OTHER"))),"INVALID - APPEARANCE TYPE",IF(NOT(OR(EXACT(I36,"DIRECT PROVIDER"),EXACT(I36,"SUBSTITUTE"),EXACT(I36,"PUBLISHER / REFERENCE"),EXACT(I36,"OFFICIAL AUTHORITY / DOCUMENTATION"),EXACT(I36,"MARKETPLACE / DIRECTORY / REVIEW"),EXACT(I36,"COMMUNITY / WITNESS"),EXACT(I36,"ANALYST / RESEARCH"),EXACT(I36,"UNRESOLVED"))),"INVALID - ROLE",IF(NOT(OR(EXACT(J36,"SAME BUYER + JOB"),EXACT(J36,"PARTIAL / SUBSTITUTE"),EXACT(J36,"NONE"),EXACT(J36,"UNKNOWN"))),"INVALID - BUYER OVERLAP",IF(NOT(OR(EXACT(M36,"YES"),EXACT(M36,"NO"),EXACT(M36,"NOT APPLICABLE / NO CITATION"))),"INVALID - PASSAGE CHECK",IF(AND(OR(EXACT(H36,"CITED SOURCE"),EXACT(H36,"BRAND + SOURCE")),EXACT(M36,"NOT APPLICABLE / NO CITATION")),"INVALID - CITATION/PASSAGE CONTRADICTION",IF(NOT(OR(EXACT(N36,"YES"),EXACT(N36,"NO - ONE OBSERVATION"),EXACT(N36,"NOT TESTED YET"))),"INVALID - REPEAT STATE",IF(EXACT(I36,"UNRESOLVED"),"UNRESOLVED - SOURCE ROLE",IF(EXACT(J36,"UNKNOWN"),"UNRESOLVED - BUYER OVERLAP",IF(AND(OR(EXACT(H36,"CITED SOURCE"),EXACT(H36,"BRAND + SOURCE")),EXACT(M36,"NO")),"EVIDENCE INSUFFICIENT - PASSAGE",IF(AND(OR(EXACT(H36,"CITED SOURCE"),EXACT(H36,"BRAND + SOURCE")),EXACT(M36,"YES"),OR(K36="",L36="")),"EVIDENCE INSUFFICIENT - CITATION DETAIL",IF(AND(EXACT(N36,"YES"),O36=""),"UNRESOLVED - REPEAT GROUP",IF(AND(EXACT(I36,"DIRECT PROVIDER"),EXACT(J36,"SAME BUYER + JOB")),"DIRECT COMPETITOR EVIDENCE",IF(AND(EXACT(I36,"SUBSTITUTE"),OR(EXACT(J36,"SAME BUYER + JOB"),EXACT(J36,"PARTIAL / SUBSTITUTE"))),"SUBSTITUTE COMPETITOR EVIDENCE",IF(AND(OR(EXACT(I36,"PUBLISHER / REFERENCE"),EXACT(I36,"OFFICIAL AUTHORITY / DOCUMENTATION"),EXACT(I36,"MARKETPLACE / DIRECTORY / REVIEW"),EXACT(I36,"COMMUNITY / WITNESS"),EXACT(I36,"ANALYST / RESEARCH")),EXACT(J36,"NONE")),"INFLUENTIAL NON-RIVAL SOURCE",IF(EXACT(J36,"NONE"),"NON-RIVAL EVIDENCE OBJECT","CLASSIFIED WITH BOUNDARY")))))))))))))))))))))))))</x:f>
      </x:c>
      <x:c r="S36" s="105" t="str">
        <x:f>IF(A36="","",IF(LEFT(R36,7)="INVALID","Correct the unsupported, contradictory, out-of-scope or duplicate controlled value before interpretation.",IF(R36="UNRESOLVED - START SCOPE","Complete START scope; row validity is intentionally blocked.",IF(R36="UNRESOLVED - ROW INPUT","Complete the required observation fields before interpretation.",IF(R36="UNRESOLVED - SOURCE ROLE","Inspect why the entity/source belongs in the answer and assign its role.",IF(R36="UNRESOLVED - BUYER OVERLAP","Establish same-buyer/same-job, substitute, partial or non-rival status.",IF(R36="UNRESOLVED - REPEAT GROUP","Assign the repeat observation to a repeat group before pattern comparison.",IF(R36="EVIDENCE INSUFFICIENT - PASSAGE","Open the cited source and record what claim or passage it supports.",IF(R36="EVIDENCE INSUFFICIENT - CITATION DETAIL","Record both the cited URL and the supported claim/passage before this citation-based observation can be shared.",IF(R36="DIRECT COMPETITOR EVIDENCE","Compare answer criteria, supporting sources and entity/product evidence before choosing an intervention.",IF(R36="SUBSTITUTE COMPETITOR EVIDENCE","Map substitution conditions and buyer trade-offs before treating the source as like-for-like.",IF(R36="INFLUENTIAL NON-RIVAL SOURCE","Route the gap to source, authority, entity or passage review - not the direct-competitor set.",IF(R36="NON-RIVAL EVIDENCE OBJECT","Use the observation only for the evidence/source role it performs.","Document the boundary before aggregation or handoff.")))))))))))))</x:f>
      </x:c>
      <x:c r="T36" s="105" t="str">
        <x:f>IF(A36="","",IF(OR(LEFT(R36,7)="INVALID",LEFT(R36,10)="UNRESOLVED",LEFT(R36,21)="EVIDENCE INSUFFICIENT",Q36="",P36=""),"NOT READY","READY TO SHARE"))</x:f>
      </x:c>
      <x:c r="U36" s="101"/>
    </x:row>
    <x:row r="37">
      <x:c r="A37" s="33"/>
      <x:c r="B37" s="33"/>
      <x:c r="C37" s="33"/>
      <x:c r="D37" s="33"/>
      <x:c r="E37" s="33"/>
      <x:c r="F37" s="64"/>
      <x:c r="G37" s="33"/>
      <x:c r="H37" s="33"/>
      <x:c r="I37" s="33"/>
      <x:c r="J37" s="33"/>
      <x:c r="K37" s="33"/>
      <x:c r="L37" s="33"/>
      <x:c r="M37" s="33"/>
      <x:c r="N37" s="101"/>
      <x:c r="O37" s="101"/>
      <x:c r="P37" s="101"/>
      <x:c r="Q37" s="101"/>
      <x:c r="R37" s="105" t="str">
        <x:f>IF(A37="","",IF(COUNTIF($A$2:$A$201,A37)&gt;1,"INVALID - DUPLICATE ID",IF(OR(START!$B$6="",START!$B$7="",START!$B$8="",START!$B$9="",START!$B$10="",START!$B$11="",START!$B$12=""),"UNRESOLVED - START SCOPE",IF(OR(B37="",C37="",D37="",E37="",F37="",G37="",H37="",I37="",J37="",M37="",N37="",P37=""),"UNRESOLVED - ROW INPUT",IF(NOT(OR(EXACT(B37,"CATEGORY / DEFINITION"),EXACT(B37,"PROBLEM / DIAGNOSTIC"),EXACT(B37,"COMPARISON / ALTERNATIVES"),EXACT(B37,"IMPLEMENTATION / EVIDENCE"),EXACT(B37,"PURCHASE / SELECTION"),EXACT(B37,"RISK / OBJECTION"),EXACT(B37,"OTHER"))),"INVALID - PROMPT FAMILY",IF(NOT(OR(EXACT(D37,"Google AI Overviews"),EXACT(D37,"Google AI Mode"),EXACT(D37,"ChatGPT search"),EXACT(D37,"Microsoft Copilot / Bing AI"),EXACT(D37,"Perplexity"),EXACT(D37,"Gemini"),EXACT(D37,"Other"))),"INVALID - SURFACE",IF(AND(NOT(EXACT(START!$B$10,"MULTI-SURFACE")),NOT(EXACT(D37,START!$B$10))),"INVALID - SURFACE OUT OF SCOPE",IF(AND(NOT(EXACT(START!$B$9,"MULTI-LOCALE")),NOT(EXACT(E37,START!$B$9))),"INVALID - LOCALE OUT OF SCOPE",IF(NOT(ISNUMBER(F37)),"INVALID - OBSERVED DATE",IF(OR(F37&lt;START!$B$11,F37&gt;START!$B$12),"INVALID - DATE OUT OF SCOPE",IF(NOT(OR(EXACT(H37,"BRAND / PROVIDER"),EXACT(H37,"CITED SOURCE"),EXACT(H37,"BRAND + SOURCE"),EXACT(H37,"OTHER"))),"INVALID - APPEARANCE TYPE",IF(NOT(OR(EXACT(I37,"DIRECT PROVIDER"),EXACT(I37,"SUBSTITUTE"),EXACT(I37,"PUBLISHER / REFERENCE"),EXACT(I37,"OFFICIAL AUTHORITY / DOCUMENTATION"),EXACT(I37,"MARKETPLACE / DIRECTORY / REVIEW"),EXACT(I37,"COMMUNITY / WITNESS"),EXACT(I37,"ANALYST / RESEARCH"),EXACT(I37,"UNRESOLVED"))),"INVALID - ROLE",IF(NOT(OR(EXACT(J37,"SAME BUYER + JOB"),EXACT(J37,"PARTIAL / SUBSTITUTE"),EXACT(J37,"NONE"),EXACT(J37,"UNKNOWN"))),"INVALID - BUYER OVERLAP",IF(NOT(OR(EXACT(M37,"YES"),EXACT(M37,"NO"),EXACT(M37,"NOT APPLICABLE / NO CITATION"))),"INVALID - PASSAGE CHECK",IF(AND(OR(EXACT(H37,"CITED SOURCE"),EXACT(H37,"BRAND + SOURCE")),EXACT(M37,"NOT APPLICABLE / NO CITATION")),"INVALID - CITATION/PASSAGE CONTRADICTION",IF(NOT(OR(EXACT(N37,"YES"),EXACT(N37,"NO - ONE OBSERVATION"),EXACT(N37,"NOT TESTED YET"))),"INVALID - REPEAT STATE",IF(EXACT(I37,"UNRESOLVED"),"UNRESOLVED - SOURCE ROLE",IF(EXACT(J37,"UNKNOWN"),"UNRESOLVED - BUYER OVERLAP",IF(AND(OR(EXACT(H37,"CITED SOURCE"),EXACT(H37,"BRAND + SOURCE")),EXACT(M37,"NO")),"EVIDENCE INSUFFICIENT - PASSAGE",IF(AND(OR(EXACT(H37,"CITED SOURCE"),EXACT(H37,"BRAND + SOURCE")),EXACT(M37,"YES"),OR(K37="",L37="")),"EVIDENCE INSUFFICIENT - CITATION DETAIL",IF(AND(EXACT(N37,"YES"),O37=""),"UNRESOLVED - REPEAT GROUP",IF(AND(EXACT(I37,"DIRECT PROVIDER"),EXACT(J37,"SAME BUYER + JOB")),"DIRECT COMPETITOR EVIDENCE",IF(AND(EXACT(I37,"SUBSTITUTE"),OR(EXACT(J37,"SAME BUYER + JOB"),EXACT(J37,"PARTIAL / SUBSTITUTE"))),"SUBSTITUTE COMPETITOR EVIDENCE",IF(AND(OR(EXACT(I37,"PUBLISHER / REFERENCE"),EXACT(I37,"OFFICIAL AUTHORITY / DOCUMENTATION"),EXACT(I37,"MARKETPLACE / DIRECTORY / REVIEW"),EXACT(I37,"COMMUNITY / WITNESS"),EXACT(I37,"ANALYST / RESEARCH")),EXACT(J37,"NONE")),"INFLUENTIAL NON-RIVAL SOURCE",IF(EXACT(J37,"NONE"),"NON-RIVAL EVIDENCE OBJECT","CLASSIFIED WITH BOUNDARY")))))))))))))))))))))))))</x:f>
      </x:c>
      <x:c r="S37" s="105" t="str">
        <x:f>IF(A37="","",IF(LEFT(R37,7)="INVALID","Correct the unsupported, contradictory, out-of-scope or duplicate controlled value before interpretation.",IF(R37="UNRESOLVED - START SCOPE","Complete START scope; row validity is intentionally blocked.",IF(R37="UNRESOLVED - ROW INPUT","Complete the required observation fields before interpretation.",IF(R37="UNRESOLVED - SOURCE ROLE","Inspect why the entity/source belongs in the answer and assign its role.",IF(R37="UNRESOLVED - BUYER OVERLAP","Establish same-buyer/same-job, substitute, partial or non-rival status.",IF(R37="UNRESOLVED - REPEAT GROUP","Assign the repeat observation to a repeat group before pattern comparison.",IF(R37="EVIDENCE INSUFFICIENT - PASSAGE","Open the cited source and record what claim or passage it supports.",IF(R37="EVIDENCE INSUFFICIENT - CITATION DETAIL","Record both the cited URL and the supported claim/passage before this citation-based observation can be shared.",IF(R37="DIRECT COMPETITOR EVIDENCE","Compare answer criteria, supporting sources and entity/product evidence before choosing an intervention.",IF(R37="SUBSTITUTE COMPETITOR EVIDENCE","Map substitution conditions and buyer trade-offs before treating the source as like-for-like.",IF(R37="INFLUENTIAL NON-RIVAL SOURCE","Route the gap to source, authority, entity or passage review - not the direct-competitor set.",IF(R37="NON-RIVAL EVIDENCE OBJECT","Use the observation only for the evidence/source role it performs.","Document the boundary before aggregation or handoff.")))))))))))))</x:f>
      </x:c>
      <x:c r="T37" s="105" t="str">
        <x:f>IF(A37="","",IF(OR(LEFT(R37,7)="INVALID",LEFT(R37,10)="UNRESOLVED",LEFT(R37,21)="EVIDENCE INSUFFICIENT",Q37="",P37=""),"NOT READY","READY TO SHARE"))</x:f>
      </x:c>
      <x:c r="U37" s="101"/>
    </x:row>
    <x:row r="38">
      <x:c r="A38" s="33"/>
      <x:c r="B38" s="33"/>
      <x:c r="C38" s="33"/>
      <x:c r="D38" s="33"/>
      <x:c r="E38" s="33"/>
      <x:c r="F38" s="64"/>
      <x:c r="G38" s="33"/>
      <x:c r="H38" s="33"/>
      <x:c r="I38" s="33"/>
      <x:c r="J38" s="33"/>
      <x:c r="K38" s="33"/>
      <x:c r="L38" s="33"/>
      <x:c r="M38" s="33"/>
      <x:c r="N38" s="101"/>
      <x:c r="O38" s="101"/>
      <x:c r="P38" s="101"/>
      <x:c r="Q38" s="101"/>
      <x:c r="R38" s="105" t="str">
        <x:f>IF(A38="","",IF(COUNTIF($A$2:$A$201,A38)&gt;1,"INVALID - DUPLICATE ID",IF(OR(START!$B$6="",START!$B$7="",START!$B$8="",START!$B$9="",START!$B$10="",START!$B$11="",START!$B$12=""),"UNRESOLVED - START SCOPE",IF(OR(B38="",C38="",D38="",E38="",F38="",G38="",H38="",I38="",J38="",M38="",N38="",P38=""),"UNRESOLVED - ROW INPUT",IF(NOT(OR(EXACT(B38,"CATEGORY / DEFINITION"),EXACT(B38,"PROBLEM / DIAGNOSTIC"),EXACT(B38,"COMPARISON / ALTERNATIVES"),EXACT(B38,"IMPLEMENTATION / EVIDENCE"),EXACT(B38,"PURCHASE / SELECTION"),EXACT(B38,"RISK / OBJECTION"),EXACT(B38,"OTHER"))),"INVALID - PROMPT FAMILY",IF(NOT(OR(EXACT(D38,"Google AI Overviews"),EXACT(D38,"Google AI Mode"),EXACT(D38,"ChatGPT search"),EXACT(D38,"Microsoft Copilot / Bing AI"),EXACT(D38,"Perplexity"),EXACT(D38,"Gemini"),EXACT(D38,"Other"))),"INVALID - SURFACE",IF(AND(NOT(EXACT(START!$B$10,"MULTI-SURFACE")),NOT(EXACT(D38,START!$B$10))),"INVALID - SURFACE OUT OF SCOPE",IF(AND(NOT(EXACT(START!$B$9,"MULTI-LOCALE")),NOT(EXACT(E38,START!$B$9))),"INVALID - LOCALE OUT OF SCOPE",IF(NOT(ISNUMBER(F38)),"INVALID - OBSERVED DATE",IF(OR(F38&lt;START!$B$11,F38&gt;START!$B$12),"INVALID - DATE OUT OF SCOPE",IF(NOT(OR(EXACT(H38,"BRAND / PROVIDER"),EXACT(H38,"CITED SOURCE"),EXACT(H38,"BRAND + SOURCE"),EXACT(H38,"OTHER"))),"INVALID - APPEARANCE TYPE",IF(NOT(OR(EXACT(I38,"DIRECT PROVIDER"),EXACT(I38,"SUBSTITUTE"),EXACT(I38,"PUBLISHER / REFERENCE"),EXACT(I38,"OFFICIAL AUTHORITY / DOCUMENTATION"),EXACT(I38,"MARKETPLACE / DIRECTORY / REVIEW"),EXACT(I38,"COMMUNITY / WITNESS"),EXACT(I38,"ANALYST / RESEARCH"),EXACT(I38,"UNRESOLVED"))),"INVALID - ROLE",IF(NOT(OR(EXACT(J38,"SAME BUYER + JOB"),EXACT(J38,"PARTIAL / SUBSTITUTE"),EXACT(J38,"NONE"),EXACT(J38,"UNKNOWN"))),"INVALID - BUYER OVERLAP",IF(NOT(OR(EXACT(M38,"YES"),EXACT(M38,"NO"),EXACT(M38,"NOT APPLICABLE / NO CITATION"))),"INVALID - PASSAGE CHECK",IF(AND(OR(EXACT(H38,"CITED SOURCE"),EXACT(H38,"BRAND + SOURCE")),EXACT(M38,"NOT APPLICABLE / NO CITATION")),"INVALID - CITATION/PASSAGE CONTRADICTION",IF(NOT(OR(EXACT(N38,"YES"),EXACT(N38,"NO - ONE OBSERVATION"),EXACT(N38,"NOT TESTED YET"))),"INVALID - REPEAT STATE",IF(EXACT(I38,"UNRESOLVED"),"UNRESOLVED - SOURCE ROLE",IF(EXACT(J38,"UNKNOWN"),"UNRESOLVED - BUYER OVERLAP",IF(AND(OR(EXACT(H38,"CITED SOURCE"),EXACT(H38,"BRAND + SOURCE")),EXACT(M38,"NO")),"EVIDENCE INSUFFICIENT - PASSAGE",IF(AND(OR(EXACT(H38,"CITED SOURCE"),EXACT(H38,"BRAND + SOURCE")),EXACT(M38,"YES"),OR(K38="",L38="")),"EVIDENCE INSUFFICIENT - CITATION DETAIL",IF(AND(EXACT(N38,"YES"),O38=""),"UNRESOLVED - REPEAT GROUP",IF(AND(EXACT(I38,"DIRECT PROVIDER"),EXACT(J38,"SAME BUYER + JOB")),"DIRECT COMPETITOR EVIDENCE",IF(AND(EXACT(I38,"SUBSTITUTE"),OR(EXACT(J38,"SAME BUYER + JOB"),EXACT(J38,"PARTIAL / SUBSTITUTE"))),"SUBSTITUTE COMPETITOR EVIDENCE",IF(AND(OR(EXACT(I38,"PUBLISHER / REFERENCE"),EXACT(I38,"OFFICIAL AUTHORITY / DOCUMENTATION"),EXACT(I38,"MARKETPLACE / DIRECTORY / REVIEW"),EXACT(I38,"COMMUNITY / WITNESS"),EXACT(I38,"ANALYST / RESEARCH")),EXACT(J38,"NONE")),"INFLUENTIAL NON-RIVAL SOURCE",IF(EXACT(J38,"NONE"),"NON-RIVAL EVIDENCE OBJECT","CLASSIFIED WITH BOUNDARY")))))))))))))))))))))))))</x:f>
      </x:c>
      <x:c r="S38" s="105" t="str">
        <x:f>IF(A38="","",IF(LEFT(R38,7)="INVALID","Correct the unsupported, contradictory, out-of-scope or duplicate controlled value before interpretation.",IF(R38="UNRESOLVED - START SCOPE","Complete START scope; row validity is intentionally blocked.",IF(R38="UNRESOLVED - ROW INPUT","Complete the required observation fields before interpretation.",IF(R38="UNRESOLVED - SOURCE ROLE","Inspect why the entity/source belongs in the answer and assign its role.",IF(R38="UNRESOLVED - BUYER OVERLAP","Establish same-buyer/same-job, substitute, partial or non-rival status.",IF(R38="UNRESOLVED - REPEAT GROUP","Assign the repeat observation to a repeat group before pattern comparison.",IF(R38="EVIDENCE INSUFFICIENT - PASSAGE","Open the cited source and record what claim or passage it supports.",IF(R38="EVIDENCE INSUFFICIENT - CITATION DETAIL","Record both the cited URL and the supported claim/passage before this citation-based observation can be shared.",IF(R38="DIRECT COMPETITOR EVIDENCE","Compare answer criteria, supporting sources and entity/product evidence before choosing an intervention.",IF(R38="SUBSTITUTE COMPETITOR EVIDENCE","Map substitution conditions and buyer trade-offs before treating the source as like-for-like.",IF(R38="INFLUENTIAL NON-RIVAL SOURCE","Route the gap to source, authority, entity or passage review - not the direct-competitor set.",IF(R38="NON-RIVAL EVIDENCE OBJECT","Use the observation only for the evidence/source role it performs.","Document the boundary before aggregation or handoff.")))))))))))))</x:f>
      </x:c>
      <x:c r="T38" s="105" t="str">
        <x:f>IF(A38="","",IF(OR(LEFT(R38,7)="INVALID",LEFT(R38,10)="UNRESOLVED",LEFT(R38,21)="EVIDENCE INSUFFICIENT",Q38="",P38=""),"NOT READY","READY TO SHARE"))</x:f>
      </x:c>
      <x:c r="U38" s="101"/>
    </x:row>
    <x:row r="39">
      <x:c r="A39" s="33"/>
      <x:c r="B39" s="33"/>
      <x:c r="C39" s="33"/>
      <x:c r="D39" s="33"/>
      <x:c r="E39" s="33"/>
      <x:c r="F39" s="64"/>
      <x:c r="G39" s="33"/>
      <x:c r="H39" s="33"/>
      <x:c r="I39" s="33"/>
      <x:c r="J39" s="33"/>
      <x:c r="K39" s="33"/>
      <x:c r="L39" s="33"/>
      <x:c r="M39" s="33"/>
      <x:c r="N39" s="101"/>
      <x:c r="O39" s="101"/>
      <x:c r="P39" s="101"/>
      <x:c r="Q39" s="101"/>
      <x:c r="R39" s="105" t="str">
        <x:f>IF(A39="","",IF(COUNTIF($A$2:$A$201,A39)&gt;1,"INVALID - DUPLICATE ID",IF(OR(START!$B$6="",START!$B$7="",START!$B$8="",START!$B$9="",START!$B$10="",START!$B$11="",START!$B$12=""),"UNRESOLVED - START SCOPE",IF(OR(B39="",C39="",D39="",E39="",F39="",G39="",H39="",I39="",J39="",M39="",N39="",P39=""),"UNRESOLVED - ROW INPUT",IF(NOT(OR(EXACT(B39,"CATEGORY / DEFINITION"),EXACT(B39,"PROBLEM / DIAGNOSTIC"),EXACT(B39,"COMPARISON / ALTERNATIVES"),EXACT(B39,"IMPLEMENTATION / EVIDENCE"),EXACT(B39,"PURCHASE / SELECTION"),EXACT(B39,"RISK / OBJECTION"),EXACT(B39,"OTHER"))),"INVALID - PROMPT FAMILY",IF(NOT(OR(EXACT(D39,"Google AI Overviews"),EXACT(D39,"Google AI Mode"),EXACT(D39,"ChatGPT search"),EXACT(D39,"Microsoft Copilot / Bing AI"),EXACT(D39,"Perplexity"),EXACT(D39,"Gemini"),EXACT(D39,"Other"))),"INVALID - SURFACE",IF(AND(NOT(EXACT(START!$B$10,"MULTI-SURFACE")),NOT(EXACT(D39,START!$B$10))),"INVALID - SURFACE OUT OF SCOPE",IF(AND(NOT(EXACT(START!$B$9,"MULTI-LOCALE")),NOT(EXACT(E39,START!$B$9))),"INVALID - LOCALE OUT OF SCOPE",IF(NOT(ISNUMBER(F39)),"INVALID - OBSERVED DATE",IF(OR(F39&lt;START!$B$11,F39&gt;START!$B$12),"INVALID - DATE OUT OF SCOPE",IF(NOT(OR(EXACT(H39,"BRAND / PROVIDER"),EXACT(H39,"CITED SOURCE"),EXACT(H39,"BRAND + SOURCE"),EXACT(H39,"OTHER"))),"INVALID - APPEARANCE TYPE",IF(NOT(OR(EXACT(I39,"DIRECT PROVIDER"),EXACT(I39,"SUBSTITUTE"),EXACT(I39,"PUBLISHER / REFERENCE"),EXACT(I39,"OFFICIAL AUTHORITY / DOCUMENTATION"),EXACT(I39,"MARKETPLACE / DIRECTORY / REVIEW"),EXACT(I39,"COMMUNITY / WITNESS"),EXACT(I39,"ANALYST / RESEARCH"),EXACT(I39,"UNRESOLVED"))),"INVALID - ROLE",IF(NOT(OR(EXACT(J39,"SAME BUYER + JOB"),EXACT(J39,"PARTIAL / SUBSTITUTE"),EXACT(J39,"NONE"),EXACT(J39,"UNKNOWN"))),"INVALID - BUYER OVERLAP",IF(NOT(OR(EXACT(M39,"YES"),EXACT(M39,"NO"),EXACT(M39,"NOT APPLICABLE / NO CITATION"))),"INVALID - PASSAGE CHECK",IF(AND(OR(EXACT(H39,"CITED SOURCE"),EXACT(H39,"BRAND + SOURCE")),EXACT(M39,"NOT APPLICABLE / NO CITATION")),"INVALID - CITATION/PASSAGE CONTRADICTION",IF(NOT(OR(EXACT(N39,"YES"),EXACT(N39,"NO - ONE OBSERVATION"),EXACT(N39,"NOT TESTED YET"))),"INVALID - REPEAT STATE",IF(EXACT(I39,"UNRESOLVED"),"UNRESOLVED - SOURCE ROLE",IF(EXACT(J39,"UNKNOWN"),"UNRESOLVED - BUYER OVERLAP",IF(AND(OR(EXACT(H39,"CITED SOURCE"),EXACT(H39,"BRAND + SOURCE")),EXACT(M39,"NO")),"EVIDENCE INSUFFICIENT - PASSAGE",IF(AND(OR(EXACT(H39,"CITED SOURCE"),EXACT(H39,"BRAND + SOURCE")),EXACT(M39,"YES"),OR(K39="",L39="")),"EVIDENCE INSUFFICIENT - CITATION DETAIL",IF(AND(EXACT(N39,"YES"),O39=""),"UNRESOLVED - REPEAT GROUP",IF(AND(EXACT(I39,"DIRECT PROVIDER"),EXACT(J39,"SAME BUYER + JOB")),"DIRECT COMPETITOR EVIDENCE",IF(AND(EXACT(I39,"SUBSTITUTE"),OR(EXACT(J39,"SAME BUYER + JOB"),EXACT(J39,"PARTIAL / SUBSTITUTE"))),"SUBSTITUTE COMPETITOR EVIDENCE",IF(AND(OR(EXACT(I39,"PUBLISHER / REFERENCE"),EXACT(I39,"OFFICIAL AUTHORITY / DOCUMENTATION"),EXACT(I39,"MARKETPLACE / DIRECTORY / REVIEW"),EXACT(I39,"COMMUNITY / WITNESS"),EXACT(I39,"ANALYST / RESEARCH")),EXACT(J39,"NONE")),"INFLUENTIAL NON-RIVAL SOURCE",IF(EXACT(J39,"NONE"),"NON-RIVAL EVIDENCE OBJECT","CLASSIFIED WITH BOUNDARY")))))))))))))))))))))))))</x:f>
      </x:c>
      <x:c r="S39" s="105" t="str">
        <x:f>IF(A39="","",IF(LEFT(R39,7)="INVALID","Correct the unsupported, contradictory, out-of-scope or duplicate controlled value before interpretation.",IF(R39="UNRESOLVED - START SCOPE","Complete START scope; row validity is intentionally blocked.",IF(R39="UNRESOLVED - ROW INPUT","Complete the required observation fields before interpretation.",IF(R39="UNRESOLVED - SOURCE ROLE","Inspect why the entity/source belongs in the answer and assign its role.",IF(R39="UNRESOLVED - BUYER OVERLAP","Establish same-buyer/same-job, substitute, partial or non-rival status.",IF(R39="UNRESOLVED - REPEAT GROUP","Assign the repeat observation to a repeat group before pattern comparison.",IF(R39="EVIDENCE INSUFFICIENT - PASSAGE","Open the cited source and record what claim or passage it supports.",IF(R39="EVIDENCE INSUFFICIENT - CITATION DETAIL","Record both the cited URL and the supported claim/passage before this citation-based observation can be shared.",IF(R39="DIRECT COMPETITOR EVIDENCE","Compare answer criteria, supporting sources and entity/product evidence before choosing an intervention.",IF(R39="SUBSTITUTE COMPETITOR EVIDENCE","Map substitution conditions and buyer trade-offs before treating the source as like-for-like.",IF(R39="INFLUENTIAL NON-RIVAL SOURCE","Route the gap to source, authority, entity or passage review - not the direct-competitor set.",IF(R39="NON-RIVAL EVIDENCE OBJECT","Use the observation only for the evidence/source role it performs.","Document the boundary before aggregation or handoff.")))))))))))))</x:f>
      </x:c>
      <x:c r="T39" s="105" t="str">
        <x:f>IF(A39="","",IF(OR(LEFT(R39,7)="INVALID",LEFT(R39,10)="UNRESOLVED",LEFT(R39,21)="EVIDENCE INSUFFICIENT",Q39="",P39=""),"NOT READY","READY TO SHARE"))</x:f>
      </x:c>
      <x:c r="U39" s="101"/>
    </x:row>
    <x:row r="40">
      <x:c r="A40" s="33"/>
      <x:c r="B40" s="33"/>
      <x:c r="C40" s="33"/>
      <x:c r="D40" s="33"/>
      <x:c r="E40" s="33"/>
      <x:c r="F40" s="64"/>
      <x:c r="G40" s="33"/>
      <x:c r="H40" s="33"/>
      <x:c r="I40" s="33"/>
      <x:c r="J40" s="33"/>
      <x:c r="K40" s="33"/>
      <x:c r="L40" s="33"/>
      <x:c r="M40" s="33"/>
      <x:c r="N40" s="101"/>
      <x:c r="O40" s="101"/>
      <x:c r="P40" s="101"/>
      <x:c r="Q40" s="101"/>
      <x:c r="R40" s="105" t="str">
        <x:f>IF(A40="","",IF(COUNTIF($A$2:$A$201,A40)&gt;1,"INVALID - DUPLICATE ID",IF(OR(START!$B$6="",START!$B$7="",START!$B$8="",START!$B$9="",START!$B$10="",START!$B$11="",START!$B$12=""),"UNRESOLVED - START SCOPE",IF(OR(B40="",C40="",D40="",E40="",F40="",G40="",H40="",I40="",J40="",M40="",N40="",P40=""),"UNRESOLVED - ROW INPUT",IF(NOT(OR(EXACT(B40,"CATEGORY / DEFINITION"),EXACT(B40,"PROBLEM / DIAGNOSTIC"),EXACT(B40,"COMPARISON / ALTERNATIVES"),EXACT(B40,"IMPLEMENTATION / EVIDENCE"),EXACT(B40,"PURCHASE / SELECTION"),EXACT(B40,"RISK / OBJECTION"),EXACT(B40,"OTHER"))),"INVALID - PROMPT FAMILY",IF(NOT(OR(EXACT(D40,"Google AI Overviews"),EXACT(D40,"Google AI Mode"),EXACT(D40,"ChatGPT search"),EXACT(D40,"Microsoft Copilot / Bing AI"),EXACT(D40,"Perplexity"),EXACT(D40,"Gemini"),EXACT(D40,"Other"))),"INVALID - SURFACE",IF(AND(NOT(EXACT(START!$B$10,"MULTI-SURFACE")),NOT(EXACT(D40,START!$B$10))),"INVALID - SURFACE OUT OF SCOPE",IF(AND(NOT(EXACT(START!$B$9,"MULTI-LOCALE")),NOT(EXACT(E40,START!$B$9))),"INVALID - LOCALE OUT OF SCOPE",IF(NOT(ISNUMBER(F40)),"INVALID - OBSERVED DATE",IF(OR(F40&lt;START!$B$11,F40&gt;START!$B$12),"INVALID - DATE OUT OF SCOPE",IF(NOT(OR(EXACT(H40,"BRAND / PROVIDER"),EXACT(H40,"CITED SOURCE"),EXACT(H40,"BRAND + SOURCE"),EXACT(H40,"OTHER"))),"INVALID - APPEARANCE TYPE",IF(NOT(OR(EXACT(I40,"DIRECT PROVIDER"),EXACT(I40,"SUBSTITUTE"),EXACT(I40,"PUBLISHER / REFERENCE"),EXACT(I40,"OFFICIAL AUTHORITY / DOCUMENTATION"),EXACT(I40,"MARKETPLACE / DIRECTORY / REVIEW"),EXACT(I40,"COMMUNITY / WITNESS"),EXACT(I40,"ANALYST / RESEARCH"),EXACT(I40,"UNRESOLVED"))),"INVALID - ROLE",IF(NOT(OR(EXACT(J40,"SAME BUYER + JOB"),EXACT(J40,"PARTIAL / SUBSTITUTE"),EXACT(J40,"NONE"),EXACT(J40,"UNKNOWN"))),"INVALID - BUYER OVERLAP",IF(NOT(OR(EXACT(M40,"YES"),EXACT(M40,"NO"),EXACT(M40,"NOT APPLICABLE / NO CITATION"))),"INVALID - PASSAGE CHECK",IF(AND(OR(EXACT(H40,"CITED SOURCE"),EXACT(H40,"BRAND + SOURCE")),EXACT(M40,"NOT APPLICABLE / NO CITATION")),"INVALID - CITATION/PASSAGE CONTRADICTION",IF(NOT(OR(EXACT(N40,"YES"),EXACT(N40,"NO - ONE OBSERVATION"),EXACT(N40,"NOT TESTED YET"))),"INVALID - REPEAT STATE",IF(EXACT(I40,"UNRESOLVED"),"UNRESOLVED - SOURCE ROLE",IF(EXACT(J40,"UNKNOWN"),"UNRESOLVED - BUYER OVERLAP",IF(AND(OR(EXACT(H40,"CITED SOURCE"),EXACT(H40,"BRAND + SOURCE")),EXACT(M40,"NO")),"EVIDENCE INSUFFICIENT - PASSAGE",IF(AND(OR(EXACT(H40,"CITED SOURCE"),EXACT(H40,"BRAND + SOURCE")),EXACT(M40,"YES"),OR(K40="",L40="")),"EVIDENCE INSUFFICIENT - CITATION DETAIL",IF(AND(EXACT(N40,"YES"),O40=""),"UNRESOLVED - REPEAT GROUP",IF(AND(EXACT(I40,"DIRECT PROVIDER"),EXACT(J40,"SAME BUYER + JOB")),"DIRECT COMPETITOR EVIDENCE",IF(AND(EXACT(I40,"SUBSTITUTE"),OR(EXACT(J40,"SAME BUYER + JOB"),EXACT(J40,"PARTIAL / SUBSTITUTE"))),"SUBSTITUTE COMPETITOR EVIDENCE",IF(AND(OR(EXACT(I40,"PUBLISHER / REFERENCE"),EXACT(I40,"OFFICIAL AUTHORITY / DOCUMENTATION"),EXACT(I40,"MARKETPLACE / DIRECTORY / REVIEW"),EXACT(I40,"COMMUNITY / WITNESS"),EXACT(I40,"ANALYST / RESEARCH")),EXACT(J40,"NONE")),"INFLUENTIAL NON-RIVAL SOURCE",IF(EXACT(J40,"NONE"),"NON-RIVAL EVIDENCE OBJECT","CLASSIFIED WITH BOUNDARY")))))))))))))))))))))))))</x:f>
      </x:c>
      <x:c r="S40" s="105" t="str">
        <x:f>IF(A40="","",IF(LEFT(R40,7)="INVALID","Correct the unsupported, contradictory, out-of-scope or duplicate controlled value before interpretation.",IF(R40="UNRESOLVED - START SCOPE","Complete START scope; row validity is intentionally blocked.",IF(R40="UNRESOLVED - ROW INPUT","Complete the required observation fields before interpretation.",IF(R40="UNRESOLVED - SOURCE ROLE","Inspect why the entity/source belongs in the answer and assign its role.",IF(R40="UNRESOLVED - BUYER OVERLAP","Establish same-buyer/same-job, substitute, partial or non-rival status.",IF(R40="UNRESOLVED - REPEAT GROUP","Assign the repeat observation to a repeat group before pattern comparison.",IF(R40="EVIDENCE INSUFFICIENT - PASSAGE","Open the cited source and record what claim or passage it supports.",IF(R40="EVIDENCE INSUFFICIENT - CITATION DETAIL","Record both the cited URL and the supported claim/passage before this citation-based observation can be shared.",IF(R40="DIRECT COMPETITOR EVIDENCE","Compare answer criteria, supporting sources and entity/product evidence before choosing an intervention.",IF(R40="SUBSTITUTE COMPETITOR EVIDENCE","Map substitution conditions and buyer trade-offs before treating the source as like-for-like.",IF(R40="INFLUENTIAL NON-RIVAL SOURCE","Route the gap to source, authority, entity or passage review - not the direct-competitor set.",IF(R40="NON-RIVAL EVIDENCE OBJECT","Use the observation only for the evidence/source role it performs.","Document the boundary before aggregation or handoff.")))))))))))))</x:f>
      </x:c>
      <x:c r="T40" s="105" t="str">
        <x:f>IF(A40="","",IF(OR(LEFT(R40,7)="INVALID",LEFT(R40,10)="UNRESOLVED",LEFT(R40,21)="EVIDENCE INSUFFICIENT",Q40="",P40=""),"NOT READY","READY TO SHARE"))</x:f>
      </x:c>
      <x:c r="U40" s="101"/>
    </x:row>
    <x:row r="41">
      <x:c r="A41" s="33"/>
      <x:c r="B41" s="33"/>
      <x:c r="C41" s="33"/>
      <x:c r="D41" s="33"/>
      <x:c r="E41" s="33"/>
      <x:c r="F41" s="64"/>
      <x:c r="G41" s="33"/>
      <x:c r="H41" s="33"/>
      <x:c r="I41" s="33"/>
      <x:c r="J41" s="33"/>
      <x:c r="K41" s="33"/>
      <x:c r="L41" s="33"/>
      <x:c r="M41" s="33"/>
      <x:c r="N41" s="101"/>
      <x:c r="O41" s="101"/>
      <x:c r="P41" s="101"/>
      <x:c r="Q41" s="101"/>
      <x:c r="R41" s="105" t="str">
        <x:f>IF(A41="","",IF(COUNTIF($A$2:$A$201,A41)&gt;1,"INVALID - DUPLICATE ID",IF(OR(START!$B$6="",START!$B$7="",START!$B$8="",START!$B$9="",START!$B$10="",START!$B$11="",START!$B$12=""),"UNRESOLVED - START SCOPE",IF(OR(B41="",C41="",D41="",E41="",F41="",G41="",H41="",I41="",J41="",M41="",N41="",P41=""),"UNRESOLVED - ROW INPUT",IF(NOT(OR(EXACT(B41,"CATEGORY / DEFINITION"),EXACT(B41,"PROBLEM / DIAGNOSTIC"),EXACT(B41,"COMPARISON / ALTERNATIVES"),EXACT(B41,"IMPLEMENTATION / EVIDENCE"),EXACT(B41,"PURCHASE / SELECTION"),EXACT(B41,"RISK / OBJECTION"),EXACT(B41,"OTHER"))),"INVALID - PROMPT FAMILY",IF(NOT(OR(EXACT(D41,"Google AI Overviews"),EXACT(D41,"Google AI Mode"),EXACT(D41,"ChatGPT search"),EXACT(D41,"Microsoft Copilot / Bing AI"),EXACT(D41,"Perplexity"),EXACT(D41,"Gemini"),EXACT(D41,"Other"))),"INVALID - SURFACE",IF(AND(NOT(EXACT(START!$B$10,"MULTI-SURFACE")),NOT(EXACT(D41,START!$B$10))),"INVALID - SURFACE OUT OF SCOPE",IF(AND(NOT(EXACT(START!$B$9,"MULTI-LOCALE")),NOT(EXACT(E41,START!$B$9))),"INVALID - LOCALE OUT OF SCOPE",IF(NOT(ISNUMBER(F41)),"INVALID - OBSERVED DATE",IF(OR(F41&lt;START!$B$11,F41&gt;START!$B$12),"INVALID - DATE OUT OF SCOPE",IF(NOT(OR(EXACT(H41,"BRAND / PROVIDER"),EXACT(H41,"CITED SOURCE"),EXACT(H41,"BRAND + SOURCE"),EXACT(H41,"OTHER"))),"INVALID - APPEARANCE TYPE",IF(NOT(OR(EXACT(I41,"DIRECT PROVIDER"),EXACT(I41,"SUBSTITUTE"),EXACT(I41,"PUBLISHER / REFERENCE"),EXACT(I41,"OFFICIAL AUTHORITY / DOCUMENTATION"),EXACT(I41,"MARKETPLACE / DIRECTORY / REVIEW"),EXACT(I41,"COMMUNITY / WITNESS"),EXACT(I41,"ANALYST / RESEARCH"),EXACT(I41,"UNRESOLVED"))),"INVALID - ROLE",IF(NOT(OR(EXACT(J41,"SAME BUYER + JOB"),EXACT(J41,"PARTIAL / SUBSTITUTE"),EXACT(J41,"NONE"),EXACT(J41,"UNKNOWN"))),"INVALID - BUYER OVERLAP",IF(NOT(OR(EXACT(M41,"YES"),EXACT(M41,"NO"),EXACT(M41,"NOT APPLICABLE / NO CITATION"))),"INVALID - PASSAGE CHECK",IF(AND(OR(EXACT(H41,"CITED SOURCE"),EXACT(H41,"BRAND + SOURCE")),EXACT(M41,"NOT APPLICABLE / NO CITATION")),"INVALID - CITATION/PASSAGE CONTRADICTION",IF(NOT(OR(EXACT(N41,"YES"),EXACT(N41,"NO - ONE OBSERVATION"),EXACT(N41,"NOT TESTED YET"))),"INVALID - REPEAT STATE",IF(EXACT(I41,"UNRESOLVED"),"UNRESOLVED - SOURCE ROLE",IF(EXACT(J41,"UNKNOWN"),"UNRESOLVED - BUYER OVERLAP",IF(AND(OR(EXACT(H41,"CITED SOURCE"),EXACT(H41,"BRAND + SOURCE")),EXACT(M41,"NO")),"EVIDENCE INSUFFICIENT - PASSAGE",IF(AND(OR(EXACT(H41,"CITED SOURCE"),EXACT(H41,"BRAND + SOURCE")),EXACT(M41,"YES"),OR(K41="",L41="")),"EVIDENCE INSUFFICIENT - CITATION DETAIL",IF(AND(EXACT(N41,"YES"),O41=""),"UNRESOLVED - REPEAT GROUP",IF(AND(EXACT(I41,"DIRECT PROVIDER"),EXACT(J41,"SAME BUYER + JOB")),"DIRECT COMPETITOR EVIDENCE",IF(AND(EXACT(I41,"SUBSTITUTE"),OR(EXACT(J41,"SAME BUYER + JOB"),EXACT(J41,"PARTIAL / SUBSTITUTE"))),"SUBSTITUTE COMPETITOR EVIDENCE",IF(AND(OR(EXACT(I41,"PUBLISHER / REFERENCE"),EXACT(I41,"OFFICIAL AUTHORITY / DOCUMENTATION"),EXACT(I41,"MARKETPLACE / DIRECTORY / REVIEW"),EXACT(I41,"COMMUNITY / WITNESS"),EXACT(I41,"ANALYST / RESEARCH")),EXACT(J41,"NONE")),"INFLUENTIAL NON-RIVAL SOURCE",IF(EXACT(J41,"NONE"),"NON-RIVAL EVIDENCE OBJECT","CLASSIFIED WITH BOUNDARY")))))))))))))))))))))))))</x:f>
      </x:c>
      <x:c r="S41" s="105" t="str">
        <x:f>IF(A41="","",IF(LEFT(R41,7)="INVALID","Correct the unsupported, contradictory, out-of-scope or duplicate controlled value before interpretation.",IF(R41="UNRESOLVED - START SCOPE","Complete START scope; row validity is intentionally blocked.",IF(R41="UNRESOLVED - ROW INPUT","Complete the required observation fields before interpretation.",IF(R41="UNRESOLVED - SOURCE ROLE","Inspect why the entity/source belongs in the answer and assign its role.",IF(R41="UNRESOLVED - BUYER OVERLAP","Establish same-buyer/same-job, substitute, partial or non-rival status.",IF(R41="UNRESOLVED - REPEAT GROUP","Assign the repeat observation to a repeat group before pattern comparison.",IF(R41="EVIDENCE INSUFFICIENT - PASSAGE","Open the cited source and record what claim or passage it supports.",IF(R41="EVIDENCE INSUFFICIENT - CITATION DETAIL","Record both the cited URL and the supported claim/passage before this citation-based observation can be shared.",IF(R41="DIRECT COMPETITOR EVIDENCE","Compare answer criteria, supporting sources and entity/product evidence before choosing an intervention.",IF(R41="SUBSTITUTE COMPETITOR EVIDENCE","Map substitution conditions and buyer trade-offs before treating the source as like-for-like.",IF(R41="INFLUENTIAL NON-RIVAL SOURCE","Route the gap to source, authority, entity or passage review - not the direct-competitor set.",IF(R41="NON-RIVAL EVIDENCE OBJECT","Use the observation only for the evidence/source role it performs.","Document the boundary before aggregation or handoff.")))))))))))))</x:f>
      </x:c>
      <x:c r="T41" s="105" t="str">
        <x:f>IF(A41="","",IF(OR(LEFT(R41,7)="INVALID",LEFT(R41,10)="UNRESOLVED",LEFT(R41,21)="EVIDENCE INSUFFICIENT",Q41="",P41=""),"NOT READY","READY TO SHARE"))</x:f>
      </x:c>
      <x:c r="U41" s="101"/>
    </x:row>
    <x:row r="42">
      <x:c r="A42" s="33"/>
      <x:c r="B42" s="33"/>
      <x:c r="C42" s="33"/>
      <x:c r="D42" s="33"/>
      <x:c r="E42" s="33"/>
      <x:c r="F42" s="64"/>
      <x:c r="G42" s="33"/>
      <x:c r="H42" s="33"/>
      <x:c r="I42" s="33"/>
      <x:c r="J42" s="33"/>
      <x:c r="K42" s="33"/>
      <x:c r="L42" s="33"/>
      <x:c r="M42" s="33"/>
      <x:c r="N42" s="101"/>
      <x:c r="O42" s="101"/>
      <x:c r="P42" s="101"/>
      <x:c r="Q42" s="101"/>
      <x:c r="R42" s="105" t="str">
        <x:f>IF(A42="","",IF(COUNTIF($A$2:$A$201,A42)&gt;1,"INVALID - DUPLICATE ID",IF(OR(START!$B$6="",START!$B$7="",START!$B$8="",START!$B$9="",START!$B$10="",START!$B$11="",START!$B$12=""),"UNRESOLVED - START SCOPE",IF(OR(B42="",C42="",D42="",E42="",F42="",G42="",H42="",I42="",J42="",M42="",N42="",P42=""),"UNRESOLVED - ROW INPUT",IF(NOT(OR(EXACT(B42,"CATEGORY / DEFINITION"),EXACT(B42,"PROBLEM / DIAGNOSTIC"),EXACT(B42,"COMPARISON / ALTERNATIVES"),EXACT(B42,"IMPLEMENTATION / EVIDENCE"),EXACT(B42,"PURCHASE / SELECTION"),EXACT(B42,"RISK / OBJECTION"),EXACT(B42,"OTHER"))),"INVALID - PROMPT FAMILY",IF(NOT(OR(EXACT(D42,"Google AI Overviews"),EXACT(D42,"Google AI Mode"),EXACT(D42,"ChatGPT search"),EXACT(D42,"Microsoft Copilot / Bing AI"),EXACT(D42,"Perplexity"),EXACT(D42,"Gemini"),EXACT(D42,"Other"))),"INVALID - SURFACE",IF(AND(NOT(EXACT(START!$B$10,"MULTI-SURFACE")),NOT(EXACT(D42,START!$B$10))),"INVALID - SURFACE OUT OF SCOPE",IF(AND(NOT(EXACT(START!$B$9,"MULTI-LOCALE")),NOT(EXACT(E42,START!$B$9))),"INVALID - LOCALE OUT OF SCOPE",IF(NOT(ISNUMBER(F42)),"INVALID - OBSERVED DATE",IF(OR(F42&lt;START!$B$11,F42&gt;START!$B$12),"INVALID - DATE OUT OF SCOPE",IF(NOT(OR(EXACT(H42,"BRAND / PROVIDER"),EXACT(H42,"CITED SOURCE"),EXACT(H42,"BRAND + SOURCE"),EXACT(H42,"OTHER"))),"INVALID - APPEARANCE TYPE",IF(NOT(OR(EXACT(I42,"DIRECT PROVIDER"),EXACT(I42,"SUBSTITUTE"),EXACT(I42,"PUBLISHER / REFERENCE"),EXACT(I42,"OFFICIAL AUTHORITY / DOCUMENTATION"),EXACT(I42,"MARKETPLACE / DIRECTORY / REVIEW"),EXACT(I42,"COMMUNITY / WITNESS"),EXACT(I42,"ANALYST / RESEARCH"),EXACT(I42,"UNRESOLVED"))),"INVALID - ROLE",IF(NOT(OR(EXACT(J42,"SAME BUYER + JOB"),EXACT(J42,"PARTIAL / SUBSTITUTE"),EXACT(J42,"NONE"),EXACT(J42,"UNKNOWN"))),"INVALID - BUYER OVERLAP",IF(NOT(OR(EXACT(M42,"YES"),EXACT(M42,"NO"),EXACT(M42,"NOT APPLICABLE / NO CITATION"))),"INVALID - PASSAGE CHECK",IF(AND(OR(EXACT(H42,"CITED SOURCE"),EXACT(H42,"BRAND + SOURCE")),EXACT(M42,"NOT APPLICABLE / NO CITATION")),"INVALID - CITATION/PASSAGE CONTRADICTION",IF(NOT(OR(EXACT(N42,"YES"),EXACT(N42,"NO - ONE OBSERVATION"),EXACT(N42,"NOT TESTED YET"))),"INVALID - REPEAT STATE",IF(EXACT(I42,"UNRESOLVED"),"UNRESOLVED - SOURCE ROLE",IF(EXACT(J42,"UNKNOWN"),"UNRESOLVED - BUYER OVERLAP",IF(AND(OR(EXACT(H42,"CITED SOURCE"),EXACT(H42,"BRAND + SOURCE")),EXACT(M42,"NO")),"EVIDENCE INSUFFICIENT - PASSAGE",IF(AND(OR(EXACT(H42,"CITED SOURCE"),EXACT(H42,"BRAND + SOURCE")),EXACT(M42,"YES"),OR(K42="",L42="")),"EVIDENCE INSUFFICIENT - CITATION DETAIL",IF(AND(EXACT(N42,"YES"),O42=""),"UNRESOLVED - REPEAT GROUP",IF(AND(EXACT(I42,"DIRECT PROVIDER"),EXACT(J42,"SAME BUYER + JOB")),"DIRECT COMPETITOR EVIDENCE",IF(AND(EXACT(I42,"SUBSTITUTE"),OR(EXACT(J42,"SAME BUYER + JOB"),EXACT(J42,"PARTIAL / SUBSTITUTE"))),"SUBSTITUTE COMPETITOR EVIDENCE",IF(AND(OR(EXACT(I42,"PUBLISHER / REFERENCE"),EXACT(I42,"OFFICIAL AUTHORITY / DOCUMENTATION"),EXACT(I42,"MARKETPLACE / DIRECTORY / REVIEW"),EXACT(I42,"COMMUNITY / WITNESS"),EXACT(I42,"ANALYST / RESEARCH")),EXACT(J42,"NONE")),"INFLUENTIAL NON-RIVAL SOURCE",IF(EXACT(J42,"NONE"),"NON-RIVAL EVIDENCE OBJECT","CLASSIFIED WITH BOUNDARY")))))))))))))))))))))))))</x:f>
      </x:c>
      <x:c r="S42" s="105" t="str">
        <x:f>IF(A42="","",IF(LEFT(R42,7)="INVALID","Correct the unsupported, contradictory, out-of-scope or duplicate controlled value before interpretation.",IF(R42="UNRESOLVED - START SCOPE","Complete START scope; row validity is intentionally blocked.",IF(R42="UNRESOLVED - ROW INPUT","Complete the required observation fields before interpretation.",IF(R42="UNRESOLVED - SOURCE ROLE","Inspect why the entity/source belongs in the answer and assign its role.",IF(R42="UNRESOLVED - BUYER OVERLAP","Establish same-buyer/same-job, substitute, partial or non-rival status.",IF(R42="UNRESOLVED - REPEAT GROUP","Assign the repeat observation to a repeat group before pattern comparison.",IF(R42="EVIDENCE INSUFFICIENT - PASSAGE","Open the cited source and record what claim or passage it supports.",IF(R42="EVIDENCE INSUFFICIENT - CITATION DETAIL","Record both the cited URL and the supported claim/passage before this citation-based observation can be shared.",IF(R42="DIRECT COMPETITOR EVIDENCE","Compare answer criteria, supporting sources and entity/product evidence before choosing an intervention.",IF(R42="SUBSTITUTE COMPETITOR EVIDENCE","Map substitution conditions and buyer trade-offs before treating the source as like-for-like.",IF(R42="INFLUENTIAL NON-RIVAL SOURCE","Route the gap to source, authority, entity or passage review - not the direct-competitor set.",IF(R42="NON-RIVAL EVIDENCE OBJECT","Use the observation only for the evidence/source role it performs.","Document the boundary before aggregation or handoff.")))))))))))))</x:f>
      </x:c>
      <x:c r="T42" s="105" t="str">
        <x:f>IF(A42="","",IF(OR(LEFT(R42,7)="INVALID",LEFT(R42,10)="UNRESOLVED",LEFT(R42,21)="EVIDENCE INSUFFICIENT",Q42="",P42=""),"NOT READY","READY TO SHARE"))</x:f>
      </x:c>
      <x:c r="U42" s="101"/>
    </x:row>
    <x:row r="43">
      <x:c r="A43" s="33"/>
      <x:c r="B43" s="33"/>
      <x:c r="C43" s="33"/>
      <x:c r="D43" s="33"/>
      <x:c r="E43" s="33"/>
      <x:c r="F43" s="64"/>
      <x:c r="G43" s="33"/>
      <x:c r="H43" s="33"/>
      <x:c r="I43" s="33"/>
      <x:c r="J43" s="33"/>
      <x:c r="K43" s="33"/>
      <x:c r="L43" s="33"/>
      <x:c r="M43" s="33"/>
      <x:c r="N43" s="101"/>
      <x:c r="O43" s="101"/>
      <x:c r="P43" s="101"/>
      <x:c r="Q43" s="101"/>
      <x:c r="R43" s="105" t="str">
        <x:f>IF(A43="","",IF(COUNTIF($A$2:$A$201,A43)&gt;1,"INVALID - DUPLICATE ID",IF(OR(START!$B$6="",START!$B$7="",START!$B$8="",START!$B$9="",START!$B$10="",START!$B$11="",START!$B$12=""),"UNRESOLVED - START SCOPE",IF(OR(B43="",C43="",D43="",E43="",F43="",G43="",H43="",I43="",J43="",M43="",N43="",P43=""),"UNRESOLVED - ROW INPUT",IF(NOT(OR(EXACT(B43,"CATEGORY / DEFINITION"),EXACT(B43,"PROBLEM / DIAGNOSTIC"),EXACT(B43,"COMPARISON / ALTERNATIVES"),EXACT(B43,"IMPLEMENTATION / EVIDENCE"),EXACT(B43,"PURCHASE / SELECTION"),EXACT(B43,"RISK / OBJECTION"),EXACT(B43,"OTHER"))),"INVALID - PROMPT FAMILY",IF(NOT(OR(EXACT(D43,"Google AI Overviews"),EXACT(D43,"Google AI Mode"),EXACT(D43,"ChatGPT search"),EXACT(D43,"Microsoft Copilot / Bing AI"),EXACT(D43,"Perplexity"),EXACT(D43,"Gemini"),EXACT(D43,"Other"))),"INVALID - SURFACE",IF(AND(NOT(EXACT(START!$B$10,"MULTI-SURFACE")),NOT(EXACT(D43,START!$B$10))),"INVALID - SURFACE OUT OF SCOPE",IF(AND(NOT(EXACT(START!$B$9,"MULTI-LOCALE")),NOT(EXACT(E43,START!$B$9))),"INVALID - LOCALE OUT OF SCOPE",IF(NOT(ISNUMBER(F43)),"INVALID - OBSERVED DATE",IF(OR(F43&lt;START!$B$11,F43&gt;START!$B$12),"INVALID - DATE OUT OF SCOPE",IF(NOT(OR(EXACT(H43,"BRAND / PROVIDER"),EXACT(H43,"CITED SOURCE"),EXACT(H43,"BRAND + SOURCE"),EXACT(H43,"OTHER"))),"INVALID - APPEARANCE TYPE",IF(NOT(OR(EXACT(I43,"DIRECT PROVIDER"),EXACT(I43,"SUBSTITUTE"),EXACT(I43,"PUBLISHER / REFERENCE"),EXACT(I43,"OFFICIAL AUTHORITY / DOCUMENTATION"),EXACT(I43,"MARKETPLACE / DIRECTORY / REVIEW"),EXACT(I43,"COMMUNITY / WITNESS"),EXACT(I43,"ANALYST / RESEARCH"),EXACT(I43,"UNRESOLVED"))),"INVALID - ROLE",IF(NOT(OR(EXACT(J43,"SAME BUYER + JOB"),EXACT(J43,"PARTIAL / SUBSTITUTE"),EXACT(J43,"NONE"),EXACT(J43,"UNKNOWN"))),"INVALID - BUYER OVERLAP",IF(NOT(OR(EXACT(M43,"YES"),EXACT(M43,"NO"),EXACT(M43,"NOT APPLICABLE / NO CITATION"))),"INVALID - PASSAGE CHECK",IF(AND(OR(EXACT(H43,"CITED SOURCE"),EXACT(H43,"BRAND + SOURCE")),EXACT(M43,"NOT APPLICABLE / NO CITATION")),"INVALID - CITATION/PASSAGE CONTRADICTION",IF(NOT(OR(EXACT(N43,"YES"),EXACT(N43,"NO - ONE OBSERVATION"),EXACT(N43,"NOT TESTED YET"))),"INVALID - REPEAT STATE",IF(EXACT(I43,"UNRESOLVED"),"UNRESOLVED - SOURCE ROLE",IF(EXACT(J43,"UNKNOWN"),"UNRESOLVED - BUYER OVERLAP",IF(AND(OR(EXACT(H43,"CITED SOURCE"),EXACT(H43,"BRAND + SOURCE")),EXACT(M43,"NO")),"EVIDENCE INSUFFICIENT - PASSAGE",IF(AND(OR(EXACT(H43,"CITED SOURCE"),EXACT(H43,"BRAND + SOURCE")),EXACT(M43,"YES"),OR(K43="",L43="")),"EVIDENCE INSUFFICIENT - CITATION DETAIL",IF(AND(EXACT(N43,"YES"),O43=""),"UNRESOLVED - REPEAT GROUP",IF(AND(EXACT(I43,"DIRECT PROVIDER"),EXACT(J43,"SAME BUYER + JOB")),"DIRECT COMPETITOR EVIDENCE",IF(AND(EXACT(I43,"SUBSTITUTE"),OR(EXACT(J43,"SAME BUYER + JOB"),EXACT(J43,"PARTIAL / SUBSTITUTE"))),"SUBSTITUTE COMPETITOR EVIDENCE",IF(AND(OR(EXACT(I43,"PUBLISHER / REFERENCE"),EXACT(I43,"OFFICIAL AUTHORITY / DOCUMENTATION"),EXACT(I43,"MARKETPLACE / DIRECTORY / REVIEW"),EXACT(I43,"COMMUNITY / WITNESS"),EXACT(I43,"ANALYST / RESEARCH")),EXACT(J43,"NONE")),"INFLUENTIAL NON-RIVAL SOURCE",IF(EXACT(J43,"NONE"),"NON-RIVAL EVIDENCE OBJECT","CLASSIFIED WITH BOUNDARY")))))))))))))))))))))))))</x:f>
      </x:c>
      <x:c r="S43" s="105" t="str">
        <x:f>IF(A43="","",IF(LEFT(R43,7)="INVALID","Correct the unsupported, contradictory, out-of-scope or duplicate controlled value before interpretation.",IF(R43="UNRESOLVED - START SCOPE","Complete START scope; row validity is intentionally blocked.",IF(R43="UNRESOLVED - ROW INPUT","Complete the required observation fields before interpretation.",IF(R43="UNRESOLVED - SOURCE ROLE","Inspect why the entity/source belongs in the answer and assign its role.",IF(R43="UNRESOLVED - BUYER OVERLAP","Establish same-buyer/same-job, substitute, partial or non-rival status.",IF(R43="UNRESOLVED - REPEAT GROUP","Assign the repeat observation to a repeat group before pattern comparison.",IF(R43="EVIDENCE INSUFFICIENT - PASSAGE","Open the cited source and record what claim or passage it supports.",IF(R43="EVIDENCE INSUFFICIENT - CITATION DETAIL","Record both the cited URL and the supported claim/passage before this citation-based observation can be shared.",IF(R43="DIRECT COMPETITOR EVIDENCE","Compare answer criteria, supporting sources and entity/product evidence before choosing an intervention.",IF(R43="SUBSTITUTE COMPETITOR EVIDENCE","Map substitution conditions and buyer trade-offs before treating the source as like-for-like.",IF(R43="INFLUENTIAL NON-RIVAL SOURCE","Route the gap to source, authority, entity or passage review - not the direct-competitor set.",IF(R43="NON-RIVAL EVIDENCE OBJECT","Use the observation only for the evidence/source role it performs.","Document the boundary before aggregation or handoff.")))))))))))))</x:f>
      </x:c>
      <x:c r="T43" s="105" t="str">
        <x:f>IF(A43="","",IF(OR(LEFT(R43,7)="INVALID",LEFT(R43,10)="UNRESOLVED",LEFT(R43,21)="EVIDENCE INSUFFICIENT",Q43="",P43=""),"NOT READY","READY TO SHARE"))</x:f>
      </x:c>
      <x:c r="U43" s="101"/>
    </x:row>
    <x:row r="44">
      <x:c r="A44" s="33"/>
      <x:c r="B44" s="33"/>
      <x:c r="C44" s="33"/>
      <x:c r="D44" s="33"/>
      <x:c r="E44" s="33"/>
      <x:c r="F44" s="64"/>
      <x:c r="G44" s="33"/>
      <x:c r="H44" s="33"/>
      <x:c r="I44" s="33"/>
      <x:c r="J44" s="33"/>
      <x:c r="K44" s="33"/>
      <x:c r="L44" s="33"/>
      <x:c r="M44" s="33"/>
      <x:c r="N44" s="101"/>
      <x:c r="O44" s="101"/>
      <x:c r="P44" s="101"/>
      <x:c r="Q44" s="101"/>
      <x:c r="R44" s="105" t="str">
        <x:f>IF(A44="","",IF(COUNTIF($A$2:$A$201,A44)&gt;1,"INVALID - DUPLICATE ID",IF(OR(START!$B$6="",START!$B$7="",START!$B$8="",START!$B$9="",START!$B$10="",START!$B$11="",START!$B$12=""),"UNRESOLVED - START SCOPE",IF(OR(B44="",C44="",D44="",E44="",F44="",G44="",H44="",I44="",J44="",M44="",N44="",P44=""),"UNRESOLVED - ROW INPUT",IF(NOT(OR(EXACT(B44,"CATEGORY / DEFINITION"),EXACT(B44,"PROBLEM / DIAGNOSTIC"),EXACT(B44,"COMPARISON / ALTERNATIVES"),EXACT(B44,"IMPLEMENTATION / EVIDENCE"),EXACT(B44,"PURCHASE / SELECTION"),EXACT(B44,"RISK / OBJECTION"),EXACT(B44,"OTHER"))),"INVALID - PROMPT FAMILY",IF(NOT(OR(EXACT(D44,"Google AI Overviews"),EXACT(D44,"Google AI Mode"),EXACT(D44,"ChatGPT search"),EXACT(D44,"Microsoft Copilot / Bing AI"),EXACT(D44,"Perplexity"),EXACT(D44,"Gemini"),EXACT(D44,"Other"))),"INVALID - SURFACE",IF(AND(NOT(EXACT(START!$B$10,"MULTI-SURFACE")),NOT(EXACT(D44,START!$B$10))),"INVALID - SURFACE OUT OF SCOPE",IF(AND(NOT(EXACT(START!$B$9,"MULTI-LOCALE")),NOT(EXACT(E44,START!$B$9))),"INVALID - LOCALE OUT OF SCOPE",IF(NOT(ISNUMBER(F44)),"INVALID - OBSERVED DATE",IF(OR(F44&lt;START!$B$11,F44&gt;START!$B$12),"INVALID - DATE OUT OF SCOPE",IF(NOT(OR(EXACT(H44,"BRAND / PROVIDER"),EXACT(H44,"CITED SOURCE"),EXACT(H44,"BRAND + SOURCE"),EXACT(H44,"OTHER"))),"INVALID - APPEARANCE TYPE",IF(NOT(OR(EXACT(I44,"DIRECT PROVIDER"),EXACT(I44,"SUBSTITUTE"),EXACT(I44,"PUBLISHER / REFERENCE"),EXACT(I44,"OFFICIAL AUTHORITY / DOCUMENTATION"),EXACT(I44,"MARKETPLACE / DIRECTORY / REVIEW"),EXACT(I44,"COMMUNITY / WITNESS"),EXACT(I44,"ANALYST / RESEARCH"),EXACT(I44,"UNRESOLVED"))),"INVALID - ROLE",IF(NOT(OR(EXACT(J44,"SAME BUYER + JOB"),EXACT(J44,"PARTIAL / SUBSTITUTE"),EXACT(J44,"NONE"),EXACT(J44,"UNKNOWN"))),"INVALID - BUYER OVERLAP",IF(NOT(OR(EXACT(M44,"YES"),EXACT(M44,"NO"),EXACT(M44,"NOT APPLICABLE / NO CITATION"))),"INVALID - PASSAGE CHECK",IF(AND(OR(EXACT(H44,"CITED SOURCE"),EXACT(H44,"BRAND + SOURCE")),EXACT(M44,"NOT APPLICABLE / NO CITATION")),"INVALID - CITATION/PASSAGE CONTRADICTION",IF(NOT(OR(EXACT(N44,"YES"),EXACT(N44,"NO - ONE OBSERVATION"),EXACT(N44,"NOT TESTED YET"))),"INVALID - REPEAT STATE",IF(EXACT(I44,"UNRESOLVED"),"UNRESOLVED - SOURCE ROLE",IF(EXACT(J44,"UNKNOWN"),"UNRESOLVED - BUYER OVERLAP",IF(AND(OR(EXACT(H44,"CITED SOURCE"),EXACT(H44,"BRAND + SOURCE")),EXACT(M44,"NO")),"EVIDENCE INSUFFICIENT - PASSAGE",IF(AND(OR(EXACT(H44,"CITED SOURCE"),EXACT(H44,"BRAND + SOURCE")),EXACT(M44,"YES"),OR(K44="",L44="")),"EVIDENCE INSUFFICIENT - CITATION DETAIL",IF(AND(EXACT(N44,"YES"),O44=""),"UNRESOLVED - REPEAT GROUP",IF(AND(EXACT(I44,"DIRECT PROVIDER"),EXACT(J44,"SAME BUYER + JOB")),"DIRECT COMPETITOR EVIDENCE",IF(AND(EXACT(I44,"SUBSTITUTE"),OR(EXACT(J44,"SAME BUYER + JOB"),EXACT(J44,"PARTIAL / SUBSTITUTE"))),"SUBSTITUTE COMPETITOR EVIDENCE",IF(AND(OR(EXACT(I44,"PUBLISHER / REFERENCE"),EXACT(I44,"OFFICIAL AUTHORITY / DOCUMENTATION"),EXACT(I44,"MARKETPLACE / DIRECTORY / REVIEW"),EXACT(I44,"COMMUNITY / WITNESS"),EXACT(I44,"ANALYST / RESEARCH")),EXACT(J44,"NONE")),"INFLUENTIAL NON-RIVAL SOURCE",IF(EXACT(J44,"NONE"),"NON-RIVAL EVIDENCE OBJECT","CLASSIFIED WITH BOUNDARY")))))))))))))))))))))))))</x:f>
      </x:c>
      <x:c r="S44" s="105" t="str">
        <x:f>IF(A44="","",IF(LEFT(R44,7)="INVALID","Correct the unsupported, contradictory, out-of-scope or duplicate controlled value before interpretation.",IF(R44="UNRESOLVED - START SCOPE","Complete START scope; row validity is intentionally blocked.",IF(R44="UNRESOLVED - ROW INPUT","Complete the required observation fields before interpretation.",IF(R44="UNRESOLVED - SOURCE ROLE","Inspect why the entity/source belongs in the answer and assign its role.",IF(R44="UNRESOLVED - BUYER OVERLAP","Establish same-buyer/same-job, substitute, partial or non-rival status.",IF(R44="UNRESOLVED - REPEAT GROUP","Assign the repeat observation to a repeat group before pattern comparison.",IF(R44="EVIDENCE INSUFFICIENT - PASSAGE","Open the cited source and record what claim or passage it supports.",IF(R44="EVIDENCE INSUFFICIENT - CITATION DETAIL","Record both the cited URL and the supported claim/passage before this citation-based observation can be shared.",IF(R44="DIRECT COMPETITOR EVIDENCE","Compare answer criteria, supporting sources and entity/product evidence before choosing an intervention.",IF(R44="SUBSTITUTE COMPETITOR EVIDENCE","Map substitution conditions and buyer trade-offs before treating the source as like-for-like.",IF(R44="INFLUENTIAL NON-RIVAL SOURCE","Route the gap to source, authority, entity or passage review - not the direct-competitor set.",IF(R44="NON-RIVAL EVIDENCE OBJECT","Use the observation only for the evidence/source role it performs.","Document the boundary before aggregation or handoff.")))))))))))))</x:f>
      </x:c>
      <x:c r="T44" s="105" t="str">
        <x:f>IF(A44="","",IF(OR(LEFT(R44,7)="INVALID",LEFT(R44,10)="UNRESOLVED",LEFT(R44,21)="EVIDENCE INSUFFICIENT",Q44="",P44=""),"NOT READY","READY TO SHARE"))</x:f>
      </x:c>
      <x:c r="U44" s="101"/>
    </x:row>
    <x:row r="45">
      <x:c r="A45" s="33"/>
      <x:c r="B45" s="33"/>
      <x:c r="C45" s="33"/>
      <x:c r="D45" s="33"/>
      <x:c r="E45" s="33"/>
      <x:c r="F45" s="64"/>
      <x:c r="G45" s="33"/>
      <x:c r="H45" s="33"/>
      <x:c r="I45" s="33"/>
      <x:c r="J45" s="33"/>
      <x:c r="K45" s="33"/>
      <x:c r="L45" s="33"/>
      <x:c r="M45" s="33"/>
      <x:c r="N45" s="101"/>
      <x:c r="O45" s="101"/>
      <x:c r="P45" s="101"/>
      <x:c r="Q45" s="101"/>
      <x:c r="R45" s="105" t="str">
        <x:f>IF(A45="","",IF(COUNTIF($A$2:$A$201,A45)&gt;1,"INVALID - DUPLICATE ID",IF(OR(START!$B$6="",START!$B$7="",START!$B$8="",START!$B$9="",START!$B$10="",START!$B$11="",START!$B$12=""),"UNRESOLVED - START SCOPE",IF(OR(B45="",C45="",D45="",E45="",F45="",G45="",H45="",I45="",J45="",M45="",N45="",P45=""),"UNRESOLVED - ROW INPUT",IF(NOT(OR(EXACT(B45,"CATEGORY / DEFINITION"),EXACT(B45,"PROBLEM / DIAGNOSTIC"),EXACT(B45,"COMPARISON / ALTERNATIVES"),EXACT(B45,"IMPLEMENTATION / EVIDENCE"),EXACT(B45,"PURCHASE / SELECTION"),EXACT(B45,"RISK / OBJECTION"),EXACT(B45,"OTHER"))),"INVALID - PROMPT FAMILY",IF(NOT(OR(EXACT(D45,"Google AI Overviews"),EXACT(D45,"Google AI Mode"),EXACT(D45,"ChatGPT search"),EXACT(D45,"Microsoft Copilot / Bing AI"),EXACT(D45,"Perplexity"),EXACT(D45,"Gemini"),EXACT(D45,"Other"))),"INVALID - SURFACE",IF(AND(NOT(EXACT(START!$B$10,"MULTI-SURFACE")),NOT(EXACT(D45,START!$B$10))),"INVALID - SURFACE OUT OF SCOPE",IF(AND(NOT(EXACT(START!$B$9,"MULTI-LOCALE")),NOT(EXACT(E45,START!$B$9))),"INVALID - LOCALE OUT OF SCOPE",IF(NOT(ISNUMBER(F45)),"INVALID - OBSERVED DATE",IF(OR(F45&lt;START!$B$11,F45&gt;START!$B$12),"INVALID - DATE OUT OF SCOPE",IF(NOT(OR(EXACT(H45,"BRAND / PROVIDER"),EXACT(H45,"CITED SOURCE"),EXACT(H45,"BRAND + SOURCE"),EXACT(H45,"OTHER"))),"INVALID - APPEARANCE TYPE",IF(NOT(OR(EXACT(I45,"DIRECT PROVIDER"),EXACT(I45,"SUBSTITUTE"),EXACT(I45,"PUBLISHER / REFERENCE"),EXACT(I45,"OFFICIAL AUTHORITY / DOCUMENTATION"),EXACT(I45,"MARKETPLACE / DIRECTORY / REVIEW"),EXACT(I45,"COMMUNITY / WITNESS"),EXACT(I45,"ANALYST / RESEARCH"),EXACT(I45,"UNRESOLVED"))),"INVALID - ROLE",IF(NOT(OR(EXACT(J45,"SAME BUYER + JOB"),EXACT(J45,"PARTIAL / SUBSTITUTE"),EXACT(J45,"NONE"),EXACT(J45,"UNKNOWN"))),"INVALID - BUYER OVERLAP",IF(NOT(OR(EXACT(M45,"YES"),EXACT(M45,"NO"),EXACT(M45,"NOT APPLICABLE / NO CITATION"))),"INVALID - PASSAGE CHECK",IF(AND(OR(EXACT(H45,"CITED SOURCE"),EXACT(H45,"BRAND + SOURCE")),EXACT(M45,"NOT APPLICABLE / NO CITATION")),"INVALID - CITATION/PASSAGE CONTRADICTION",IF(NOT(OR(EXACT(N45,"YES"),EXACT(N45,"NO - ONE OBSERVATION"),EXACT(N45,"NOT TESTED YET"))),"INVALID - REPEAT STATE",IF(EXACT(I45,"UNRESOLVED"),"UNRESOLVED - SOURCE ROLE",IF(EXACT(J45,"UNKNOWN"),"UNRESOLVED - BUYER OVERLAP",IF(AND(OR(EXACT(H45,"CITED SOURCE"),EXACT(H45,"BRAND + SOURCE")),EXACT(M45,"NO")),"EVIDENCE INSUFFICIENT - PASSAGE",IF(AND(OR(EXACT(H45,"CITED SOURCE"),EXACT(H45,"BRAND + SOURCE")),EXACT(M45,"YES"),OR(K45="",L45="")),"EVIDENCE INSUFFICIENT - CITATION DETAIL",IF(AND(EXACT(N45,"YES"),O45=""),"UNRESOLVED - REPEAT GROUP",IF(AND(EXACT(I45,"DIRECT PROVIDER"),EXACT(J45,"SAME BUYER + JOB")),"DIRECT COMPETITOR EVIDENCE",IF(AND(EXACT(I45,"SUBSTITUTE"),OR(EXACT(J45,"SAME BUYER + JOB"),EXACT(J45,"PARTIAL / SUBSTITUTE"))),"SUBSTITUTE COMPETITOR EVIDENCE",IF(AND(OR(EXACT(I45,"PUBLISHER / REFERENCE"),EXACT(I45,"OFFICIAL AUTHORITY / DOCUMENTATION"),EXACT(I45,"MARKETPLACE / DIRECTORY / REVIEW"),EXACT(I45,"COMMUNITY / WITNESS"),EXACT(I45,"ANALYST / RESEARCH")),EXACT(J45,"NONE")),"INFLUENTIAL NON-RIVAL SOURCE",IF(EXACT(J45,"NONE"),"NON-RIVAL EVIDENCE OBJECT","CLASSIFIED WITH BOUNDARY")))))))))))))))))))))))))</x:f>
      </x:c>
      <x:c r="S45" s="105" t="str">
        <x:f>IF(A45="","",IF(LEFT(R45,7)="INVALID","Correct the unsupported, contradictory, out-of-scope or duplicate controlled value before interpretation.",IF(R45="UNRESOLVED - START SCOPE","Complete START scope; row validity is intentionally blocked.",IF(R45="UNRESOLVED - ROW INPUT","Complete the required observation fields before interpretation.",IF(R45="UNRESOLVED - SOURCE ROLE","Inspect why the entity/source belongs in the answer and assign its role.",IF(R45="UNRESOLVED - BUYER OVERLAP","Establish same-buyer/same-job, substitute, partial or non-rival status.",IF(R45="UNRESOLVED - REPEAT GROUP","Assign the repeat observation to a repeat group before pattern comparison.",IF(R45="EVIDENCE INSUFFICIENT - PASSAGE","Open the cited source and record what claim or passage it supports.",IF(R45="EVIDENCE INSUFFICIENT - CITATION DETAIL","Record both the cited URL and the supported claim/passage before this citation-based observation can be shared.",IF(R45="DIRECT COMPETITOR EVIDENCE","Compare answer criteria, supporting sources and entity/product evidence before choosing an intervention.",IF(R45="SUBSTITUTE COMPETITOR EVIDENCE","Map substitution conditions and buyer trade-offs before treating the source as like-for-like.",IF(R45="INFLUENTIAL NON-RIVAL SOURCE","Route the gap to source, authority, entity or passage review - not the direct-competitor set.",IF(R45="NON-RIVAL EVIDENCE OBJECT","Use the observation only for the evidence/source role it performs.","Document the boundary before aggregation or handoff.")))))))))))))</x:f>
      </x:c>
      <x:c r="T45" s="105" t="str">
        <x:f>IF(A45="","",IF(OR(LEFT(R45,7)="INVALID",LEFT(R45,10)="UNRESOLVED",LEFT(R45,21)="EVIDENCE INSUFFICIENT",Q45="",P45=""),"NOT READY","READY TO SHARE"))</x:f>
      </x:c>
      <x:c r="U45" s="101"/>
    </x:row>
    <x:row r="46">
      <x:c r="A46" s="33"/>
      <x:c r="B46" s="33"/>
      <x:c r="C46" s="33"/>
      <x:c r="D46" s="33"/>
      <x:c r="E46" s="33"/>
      <x:c r="F46" s="64"/>
      <x:c r="G46" s="33"/>
      <x:c r="H46" s="33"/>
      <x:c r="I46" s="33"/>
      <x:c r="J46" s="33"/>
      <x:c r="K46" s="33"/>
      <x:c r="L46" s="33"/>
      <x:c r="M46" s="33"/>
      <x:c r="N46" s="101"/>
      <x:c r="O46" s="101"/>
      <x:c r="P46" s="101"/>
      <x:c r="Q46" s="101"/>
      <x:c r="R46" s="105" t="str">
        <x:f>IF(A46="","",IF(COUNTIF($A$2:$A$201,A46)&gt;1,"INVALID - DUPLICATE ID",IF(OR(START!$B$6="",START!$B$7="",START!$B$8="",START!$B$9="",START!$B$10="",START!$B$11="",START!$B$12=""),"UNRESOLVED - START SCOPE",IF(OR(B46="",C46="",D46="",E46="",F46="",G46="",H46="",I46="",J46="",M46="",N46="",P46=""),"UNRESOLVED - ROW INPUT",IF(NOT(OR(EXACT(B46,"CATEGORY / DEFINITION"),EXACT(B46,"PROBLEM / DIAGNOSTIC"),EXACT(B46,"COMPARISON / ALTERNATIVES"),EXACT(B46,"IMPLEMENTATION / EVIDENCE"),EXACT(B46,"PURCHASE / SELECTION"),EXACT(B46,"RISK / OBJECTION"),EXACT(B46,"OTHER"))),"INVALID - PROMPT FAMILY",IF(NOT(OR(EXACT(D46,"Google AI Overviews"),EXACT(D46,"Google AI Mode"),EXACT(D46,"ChatGPT search"),EXACT(D46,"Microsoft Copilot / Bing AI"),EXACT(D46,"Perplexity"),EXACT(D46,"Gemini"),EXACT(D46,"Other"))),"INVALID - SURFACE",IF(AND(NOT(EXACT(START!$B$10,"MULTI-SURFACE")),NOT(EXACT(D46,START!$B$10))),"INVALID - SURFACE OUT OF SCOPE",IF(AND(NOT(EXACT(START!$B$9,"MULTI-LOCALE")),NOT(EXACT(E46,START!$B$9))),"INVALID - LOCALE OUT OF SCOPE",IF(NOT(ISNUMBER(F46)),"INVALID - OBSERVED DATE",IF(OR(F46&lt;START!$B$11,F46&gt;START!$B$12),"INVALID - DATE OUT OF SCOPE",IF(NOT(OR(EXACT(H46,"BRAND / PROVIDER"),EXACT(H46,"CITED SOURCE"),EXACT(H46,"BRAND + SOURCE"),EXACT(H46,"OTHER"))),"INVALID - APPEARANCE TYPE",IF(NOT(OR(EXACT(I46,"DIRECT PROVIDER"),EXACT(I46,"SUBSTITUTE"),EXACT(I46,"PUBLISHER / REFERENCE"),EXACT(I46,"OFFICIAL AUTHORITY / DOCUMENTATION"),EXACT(I46,"MARKETPLACE / DIRECTORY / REVIEW"),EXACT(I46,"COMMUNITY / WITNESS"),EXACT(I46,"ANALYST / RESEARCH"),EXACT(I46,"UNRESOLVED"))),"INVALID - ROLE",IF(NOT(OR(EXACT(J46,"SAME BUYER + JOB"),EXACT(J46,"PARTIAL / SUBSTITUTE"),EXACT(J46,"NONE"),EXACT(J46,"UNKNOWN"))),"INVALID - BUYER OVERLAP",IF(NOT(OR(EXACT(M46,"YES"),EXACT(M46,"NO"),EXACT(M46,"NOT APPLICABLE / NO CITATION"))),"INVALID - PASSAGE CHECK",IF(AND(OR(EXACT(H46,"CITED SOURCE"),EXACT(H46,"BRAND + SOURCE")),EXACT(M46,"NOT APPLICABLE / NO CITATION")),"INVALID - CITATION/PASSAGE CONTRADICTION",IF(NOT(OR(EXACT(N46,"YES"),EXACT(N46,"NO - ONE OBSERVATION"),EXACT(N46,"NOT TESTED YET"))),"INVALID - REPEAT STATE",IF(EXACT(I46,"UNRESOLVED"),"UNRESOLVED - SOURCE ROLE",IF(EXACT(J46,"UNKNOWN"),"UNRESOLVED - BUYER OVERLAP",IF(AND(OR(EXACT(H46,"CITED SOURCE"),EXACT(H46,"BRAND + SOURCE")),EXACT(M46,"NO")),"EVIDENCE INSUFFICIENT - PASSAGE",IF(AND(OR(EXACT(H46,"CITED SOURCE"),EXACT(H46,"BRAND + SOURCE")),EXACT(M46,"YES"),OR(K46="",L46="")),"EVIDENCE INSUFFICIENT - CITATION DETAIL",IF(AND(EXACT(N46,"YES"),O46=""),"UNRESOLVED - REPEAT GROUP",IF(AND(EXACT(I46,"DIRECT PROVIDER"),EXACT(J46,"SAME BUYER + JOB")),"DIRECT COMPETITOR EVIDENCE",IF(AND(EXACT(I46,"SUBSTITUTE"),OR(EXACT(J46,"SAME BUYER + JOB"),EXACT(J46,"PARTIAL / SUBSTITUTE"))),"SUBSTITUTE COMPETITOR EVIDENCE",IF(AND(OR(EXACT(I46,"PUBLISHER / REFERENCE"),EXACT(I46,"OFFICIAL AUTHORITY / DOCUMENTATION"),EXACT(I46,"MARKETPLACE / DIRECTORY / REVIEW"),EXACT(I46,"COMMUNITY / WITNESS"),EXACT(I46,"ANALYST / RESEARCH")),EXACT(J46,"NONE")),"INFLUENTIAL NON-RIVAL SOURCE",IF(EXACT(J46,"NONE"),"NON-RIVAL EVIDENCE OBJECT","CLASSIFIED WITH BOUNDARY")))))))))))))))))))))))))</x:f>
      </x:c>
      <x:c r="S46" s="105" t="str">
        <x:f>IF(A46="","",IF(LEFT(R46,7)="INVALID","Correct the unsupported, contradictory, out-of-scope or duplicate controlled value before interpretation.",IF(R46="UNRESOLVED - START SCOPE","Complete START scope; row validity is intentionally blocked.",IF(R46="UNRESOLVED - ROW INPUT","Complete the required observation fields before interpretation.",IF(R46="UNRESOLVED - SOURCE ROLE","Inspect why the entity/source belongs in the answer and assign its role.",IF(R46="UNRESOLVED - BUYER OVERLAP","Establish same-buyer/same-job, substitute, partial or non-rival status.",IF(R46="UNRESOLVED - REPEAT GROUP","Assign the repeat observation to a repeat group before pattern comparison.",IF(R46="EVIDENCE INSUFFICIENT - PASSAGE","Open the cited source and record what claim or passage it supports.",IF(R46="EVIDENCE INSUFFICIENT - CITATION DETAIL","Record both the cited URL and the supported claim/passage before this citation-based observation can be shared.",IF(R46="DIRECT COMPETITOR EVIDENCE","Compare answer criteria, supporting sources and entity/product evidence before choosing an intervention.",IF(R46="SUBSTITUTE COMPETITOR EVIDENCE","Map substitution conditions and buyer trade-offs before treating the source as like-for-like.",IF(R46="INFLUENTIAL NON-RIVAL SOURCE","Route the gap to source, authority, entity or passage review - not the direct-competitor set.",IF(R46="NON-RIVAL EVIDENCE OBJECT","Use the observation only for the evidence/source role it performs.","Document the boundary before aggregation or handoff.")))))))))))))</x:f>
      </x:c>
      <x:c r="T46" s="105" t="str">
        <x:f>IF(A46="","",IF(OR(LEFT(R46,7)="INVALID",LEFT(R46,10)="UNRESOLVED",LEFT(R46,21)="EVIDENCE INSUFFICIENT",Q46="",P46=""),"NOT READY","READY TO SHARE"))</x:f>
      </x:c>
      <x:c r="U46" s="101"/>
    </x:row>
    <x:row r="47">
      <x:c r="A47" s="33"/>
      <x:c r="B47" s="33"/>
      <x:c r="C47" s="33"/>
      <x:c r="D47" s="33"/>
      <x:c r="E47" s="33"/>
      <x:c r="F47" s="64"/>
      <x:c r="G47" s="33"/>
      <x:c r="H47" s="33"/>
      <x:c r="I47" s="33"/>
      <x:c r="J47" s="33"/>
      <x:c r="K47" s="33"/>
      <x:c r="L47" s="33"/>
      <x:c r="M47" s="33"/>
      <x:c r="N47" s="101"/>
      <x:c r="O47" s="101"/>
      <x:c r="P47" s="101"/>
      <x:c r="Q47" s="101"/>
      <x:c r="R47" s="105" t="str">
        <x:f>IF(A47="","",IF(COUNTIF($A$2:$A$201,A47)&gt;1,"INVALID - DUPLICATE ID",IF(OR(START!$B$6="",START!$B$7="",START!$B$8="",START!$B$9="",START!$B$10="",START!$B$11="",START!$B$12=""),"UNRESOLVED - START SCOPE",IF(OR(B47="",C47="",D47="",E47="",F47="",G47="",H47="",I47="",J47="",M47="",N47="",P47=""),"UNRESOLVED - ROW INPUT",IF(NOT(OR(EXACT(B47,"CATEGORY / DEFINITION"),EXACT(B47,"PROBLEM / DIAGNOSTIC"),EXACT(B47,"COMPARISON / ALTERNATIVES"),EXACT(B47,"IMPLEMENTATION / EVIDENCE"),EXACT(B47,"PURCHASE / SELECTION"),EXACT(B47,"RISK / OBJECTION"),EXACT(B47,"OTHER"))),"INVALID - PROMPT FAMILY",IF(NOT(OR(EXACT(D47,"Google AI Overviews"),EXACT(D47,"Google AI Mode"),EXACT(D47,"ChatGPT search"),EXACT(D47,"Microsoft Copilot / Bing AI"),EXACT(D47,"Perplexity"),EXACT(D47,"Gemini"),EXACT(D47,"Other"))),"INVALID - SURFACE",IF(AND(NOT(EXACT(START!$B$10,"MULTI-SURFACE")),NOT(EXACT(D47,START!$B$10))),"INVALID - SURFACE OUT OF SCOPE",IF(AND(NOT(EXACT(START!$B$9,"MULTI-LOCALE")),NOT(EXACT(E47,START!$B$9))),"INVALID - LOCALE OUT OF SCOPE",IF(NOT(ISNUMBER(F47)),"INVALID - OBSERVED DATE",IF(OR(F47&lt;START!$B$11,F47&gt;START!$B$12),"INVALID - DATE OUT OF SCOPE",IF(NOT(OR(EXACT(H47,"BRAND / PROVIDER"),EXACT(H47,"CITED SOURCE"),EXACT(H47,"BRAND + SOURCE"),EXACT(H47,"OTHER"))),"INVALID - APPEARANCE TYPE",IF(NOT(OR(EXACT(I47,"DIRECT PROVIDER"),EXACT(I47,"SUBSTITUTE"),EXACT(I47,"PUBLISHER / REFERENCE"),EXACT(I47,"OFFICIAL AUTHORITY / DOCUMENTATION"),EXACT(I47,"MARKETPLACE / DIRECTORY / REVIEW"),EXACT(I47,"COMMUNITY / WITNESS"),EXACT(I47,"ANALYST / RESEARCH"),EXACT(I47,"UNRESOLVED"))),"INVALID - ROLE",IF(NOT(OR(EXACT(J47,"SAME BUYER + JOB"),EXACT(J47,"PARTIAL / SUBSTITUTE"),EXACT(J47,"NONE"),EXACT(J47,"UNKNOWN"))),"INVALID - BUYER OVERLAP",IF(NOT(OR(EXACT(M47,"YES"),EXACT(M47,"NO"),EXACT(M47,"NOT APPLICABLE / NO CITATION"))),"INVALID - PASSAGE CHECK",IF(AND(OR(EXACT(H47,"CITED SOURCE"),EXACT(H47,"BRAND + SOURCE")),EXACT(M47,"NOT APPLICABLE / NO CITATION")),"INVALID - CITATION/PASSAGE CONTRADICTION",IF(NOT(OR(EXACT(N47,"YES"),EXACT(N47,"NO - ONE OBSERVATION"),EXACT(N47,"NOT TESTED YET"))),"INVALID - REPEAT STATE",IF(EXACT(I47,"UNRESOLVED"),"UNRESOLVED - SOURCE ROLE",IF(EXACT(J47,"UNKNOWN"),"UNRESOLVED - BUYER OVERLAP",IF(AND(OR(EXACT(H47,"CITED SOURCE"),EXACT(H47,"BRAND + SOURCE")),EXACT(M47,"NO")),"EVIDENCE INSUFFICIENT - PASSAGE",IF(AND(OR(EXACT(H47,"CITED SOURCE"),EXACT(H47,"BRAND + SOURCE")),EXACT(M47,"YES"),OR(K47="",L47="")),"EVIDENCE INSUFFICIENT - CITATION DETAIL",IF(AND(EXACT(N47,"YES"),O47=""),"UNRESOLVED - REPEAT GROUP",IF(AND(EXACT(I47,"DIRECT PROVIDER"),EXACT(J47,"SAME BUYER + JOB")),"DIRECT COMPETITOR EVIDENCE",IF(AND(EXACT(I47,"SUBSTITUTE"),OR(EXACT(J47,"SAME BUYER + JOB"),EXACT(J47,"PARTIAL / SUBSTITUTE"))),"SUBSTITUTE COMPETITOR EVIDENCE",IF(AND(OR(EXACT(I47,"PUBLISHER / REFERENCE"),EXACT(I47,"OFFICIAL AUTHORITY / DOCUMENTATION"),EXACT(I47,"MARKETPLACE / DIRECTORY / REVIEW"),EXACT(I47,"COMMUNITY / WITNESS"),EXACT(I47,"ANALYST / RESEARCH")),EXACT(J47,"NONE")),"INFLUENTIAL NON-RIVAL SOURCE",IF(EXACT(J47,"NONE"),"NON-RIVAL EVIDENCE OBJECT","CLASSIFIED WITH BOUNDARY")))))))))))))))))))))))))</x:f>
      </x:c>
      <x:c r="S47" s="105" t="str">
        <x:f>IF(A47="","",IF(LEFT(R47,7)="INVALID","Correct the unsupported, contradictory, out-of-scope or duplicate controlled value before interpretation.",IF(R47="UNRESOLVED - START SCOPE","Complete START scope; row validity is intentionally blocked.",IF(R47="UNRESOLVED - ROW INPUT","Complete the required observation fields before interpretation.",IF(R47="UNRESOLVED - SOURCE ROLE","Inspect why the entity/source belongs in the answer and assign its role.",IF(R47="UNRESOLVED - BUYER OVERLAP","Establish same-buyer/same-job, substitute, partial or non-rival status.",IF(R47="UNRESOLVED - REPEAT GROUP","Assign the repeat observation to a repeat group before pattern comparison.",IF(R47="EVIDENCE INSUFFICIENT - PASSAGE","Open the cited source and record what claim or passage it supports.",IF(R47="EVIDENCE INSUFFICIENT - CITATION DETAIL","Record both the cited URL and the supported claim/passage before this citation-based observation can be shared.",IF(R47="DIRECT COMPETITOR EVIDENCE","Compare answer criteria, supporting sources and entity/product evidence before choosing an intervention.",IF(R47="SUBSTITUTE COMPETITOR EVIDENCE","Map substitution conditions and buyer trade-offs before treating the source as like-for-like.",IF(R47="INFLUENTIAL NON-RIVAL SOURCE","Route the gap to source, authority, entity or passage review - not the direct-competitor set.",IF(R47="NON-RIVAL EVIDENCE OBJECT","Use the observation only for the evidence/source role it performs.","Document the boundary before aggregation or handoff.")))))))))))))</x:f>
      </x:c>
      <x:c r="T47" s="105" t="str">
        <x:f>IF(A47="","",IF(OR(LEFT(R47,7)="INVALID",LEFT(R47,10)="UNRESOLVED",LEFT(R47,21)="EVIDENCE INSUFFICIENT",Q47="",P47=""),"NOT READY","READY TO SHARE"))</x:f>
      </x:c>
      <x:c r="U47" s="101"/>
    </x:row>
    <x:row r="48">
      <x:c r="A48" s="33"/>
      <x:c r="B48" s="33"/>
      <x:c r="C48" s="33"/>
      <x:c r="D48" s="33"/>
      <x:c r="E48" s="33"/>
      <x:c r="F48" s="64"/>
      <x:c r="G48" s="33"/>
      <x:c r="H48" s="33"/>
      <x:c r="I48" s="33"/>
      <x:c r="J48" s="33"/>
      <x:c r="K48" s="33"/>
      <x:c r="L48" s="33"/>
      <x:c r="M48" s="33"/>
      <x:c r="N48" s="101"/>
      <x:c r="O48" s="101"/>
      <x:c r="P48" s="101"/>
      <x:c r="Q48" s="101"/>
      <x:c r="R48" s="105" t="str">
        <x:f>IF(A48="","",IF(COUNTIF($A$2:$A$201,A48)&gt;1,"INVALID - DUPLICATE ID",IF(OR(START!$B$6="",START!$B$7="",START!$B$8="",START!$B$9="",START!$B$10="",START!$B$11="",START!$B$12=""),"UNRESOLVED - START SCOPE",IF(OR(B48="",C48="",D48="",E48="",F48="",G48="",H48="",I48="",J48="",M48="",N48="",P48=""),"UNRESOLVED - ROW INPUT",IF(NOT(OR(EXACT(B48,"CATEGORY / DEFINITION"),EXACT(B48,"PROBLEM / DIAGNOSTIC"),EXACT(B48,"COMPARISON / ALTERNATIVES"),EXACT(B48,"IMPLEMENTATION / EVIDENCE"),EXACT(B48,"PURCHASE / SELECTION"),EXACT(B48,"RISK / OBJECTION"),EXACT(B48,"OTHER"))),"INVALID - PROMPT FAMILY",IF(NOT(OR(EXACT(D48,"Google AI Overviews"),EXACT(D48,"Google AI Mode"),EXACT(D48,"ChatGPT search"),EXACT(D48,"Microsoft Copilot / Bing AI"),EXACT(D48,"Perplexity"),EXACT(D48,"Gemini"),EXACT(D48,"Other"))),"INVALID - SURFACE",IF(AND(NOT(EXACT(START!$B$10,"MULTI-SURFACE")),NOT(EXACT(D48,START!$B$10))),"INVALID - SURFACE OUT OF SCOPE",IF(AND(NOT(EXACT(START!$B$9,"MULTI-LOCALE")),NOT(EXACT(E48,START!$B$9))),"INVALID - LOCALE OUT OF SCOPE",IF(NOT(ISNUMBER(F48)),"INVALID - OBSERVED DATE",IF(OR(F48&lt;START!$B$11,F48&gt;START!$B$12),"INVALID - DATE OUT OF SCOPE",IF(NOT(OR(EXACT(H48,"BRAND / PROVIDER"),EXACT(H48,"CITED SOURCE"),EXACT(H48,"BRAND + SOURCE"),EXACT(H48,"OTHER"))),"INVALID - APPEARANCE TYPE",IF(NOT(OR(EXACT(I48,"DIRECT PROVIDER"),EXACT(I48,"SUBSTITUTE"),EXACT(I48,"PUBLISHER / REFERENCE"),EXACT(I48,"OFFICIAL AUTHORITY / DOCUMENTATION"),EXACT(I48,"MARKETPLACE / DIRECTORY / REVIEW"),EXACT(I48,"COMMUNITY / WITNESS"),EXACT(I48,"ANALYST / RESEARCH"),EXACT(I48,"UNRESOLVED"))),"INVALID - ROLE",IF(NOT(OR(EXACT(J48,"SAME BUYER + JOB"),EXACT(J48,"PARTIAL / SUBSTITUTE"),EXACT(J48,"NONE"),EXACT(J48,"UNKNOWN"))),"INVALID - BUYER OVERLAP",IF(NOT(OR(EXACT(M48,"YES"),EXACT(M48,"NO"),EXACT(M48,"NOT APPLICABLE / NO CITATION"))),"INVALID - PASSAGE CHECK",IF(AND(OR(EXACT(H48,"CITED SOURCE"),EXACT(H48,"BRAND + SOURCE")),EXACT(M48,"NOT APPLICABLE / NO CITATION")),"INVALID - CITATION/PASSAGE CONTRADICTION",IF(NOT(OR(EXACT(N48,"YES"),EXACT(N48,"NO - ONE OBSERVATION"),EXACT(N48,"NOT TESTED YET"))),"INVALID - REPEAT STATE",IF(EXACT(I48,"UNRESOLVED"),"UNRESOLVED - SOURCE ROLE",IF(EXACT(J48,"UNKNOWN"),"UNRESOLVED - BUYER OVERLAP",IF(AND(OR(EXACT(H48,"CITED SOURCE"),EXACT(H48,"BRAND + SOURCE")),EXACT(M48,"NO")),"EVIDENCE INSUFFICIENT - PASSAGE",IF(AND(OR(EXACT(H48,"CITED SOURCE"),EXACT(H48,"BRAND + SOURCE")),EXACT(M48,"YES"),OR(K48="",L48="")),"EVIDENCE INSUFFICIENT - CITATION DETAIL",IF(AND(EXACT(N48,"YES"),O48=""),"UNRESOLVED - REPEAT GROUP",IF(AND(EXACT(I48,"DIRECT PROVIDER"),EXACT(J48,"SAME BUYER + JOB")),"DIRECT COMPETITOR EVIDENCE",IF(AND(EXACT(I48,"SUBSTITUTE"),OR(EXACT(J48,"SAME BUYER + JOB"),EXACT(J48,"PARTIAL / SUBSTITUTE"))),"SUBSTITUTE COMPETITOR EVIDENCE",IF(AND(OR(EXACT(I48,"PUBLISHER / REFERENCE"),EXACT(I48,"OFFICIAL AUTHORITY / DOCUMENTATION"),EXACT(I48,"MARKETPLACE / DIRECTORY / REVIEW"),EXACT(I48,"COMMUNITY / WITNESS"),EXACT(I48,"ANALYST / RESEARCH")),EXACT(J48,"NONE")),"INFLUENTIAL NON-RIVAL SOURCE",IF(EXACT(J48,"NONE"),"NON-RIVAL EVIDENCE OBJECT","CLASSIFIED WITH BOUNDARY")))))))))))))))))))))))))</x:f>
      </x:c>
      <x:c r="S48" s="105" t="str">
        <x:f>IF(A48="","",IF(LEFT(R48,7)="INVALID","Correct the unsupported, contradictory, out-of-scope or duplicate controlled value before interpretation.",IF(R48="UNRESOLVED - START SCOPE","Complete START scope; row validity is intentionally blocked.",IF(R48="UNRESOLVED - ROW INPUT","Complete the required observation fields before interpretation.",IF(R48="UNRESOLVED - SOURCE ROLE","Inspect why the entity/source belongs in the answer and assign its role.",IF(R48="UNRESOLVED - BUYER OVERLAP","Establish same-buyer/same-job, substitute, partial or non-rival status.",IF(R48="UNRESOLVED - REPEAT GROUP","Assign the repeat observation to a repeat group before pattern comparison.",IF(R48="EVIDENCE INSUFFICIENT - PASSAGE","Open the cited source and record what claim or passage it supports.",IF(R48="EVIDENCE INSUFFICIENT - CITATION DETAIL","Record both the cited URL and the supported claim/passage before this citation-based observation can be shared.",IF(R48="DIRECT COMPETITOR EVIDENCE","Compare answer criteria, supporting sources and entity/product evidence before choosing an intervention.",IF(R48="SUBSTITUTE COMPETITOR EVIDENCE","Map substitution conditions and buyer trade-offs before treating the source as like-for-like.",IF(R48="INFLUENTIAL NON-RIVAL SOURCE","Route the gap to source, authority, entity or passage review - not the direct-competitor set.",IF(R48="NON-RIVAL EVIDENCE OBJECT","Use the observation only for the evidence/source role it performs.","Document the boundary before aggregation or handoff.")))))))))))))</x:f>
      </x:c>
      <x:c r="T48" s="105" t="str">
        <x:f>IF(A48="","",IF(OR(LEFT(R48,7)="INVALID",LEFT(R48,10)="UNRESOLVED",LEFT(R48,21)="EVIDENCE INSUFFICIENT",Q48="",P48=""),"NOT READY","READY TO SHARE"))</x:f>
      </x:c>
      <x:c r="U48" s="101"/>
    </x:row>
    <x:row r="49">
      <x:c r="A49" s="33"/>
      <x:c r="B49" s="33"/>
      <x:c r="C49" s="33"/>
      <x:c r="D49" s="33"/>
      <x:c r="E49" s="33"/>
      <x:c r="F49" s="64"/>
      <x:c r="G49" s="33"/>
      <x:c r="H49" s="33"/>
      <x:c r="I49" s="33"/>
      <x:c r="J49" s="33"/>
      <x:c r="K49" s="33"/>
      <x:c r="L49" s="33"/>
      <x:c r="M49" s="33"/>
      <x:c r="N49" s="101"/>
      <x:c r="O49" s="101"/>
      <x:c r="P49" s="101"/>
      <x:c r="Q49" s="101"/>
      <x:c r="R49" s="105" t="str">
        <x:f>IF(A49="","",IF(COUNTIF($A$2:$A$201,A49)&gt;1,"INVALID - DUPLICATE ID",IF(OR(START!$B$6="",START!$B$7="",START!$B$8="",START!$B$9="",START!$B$10="",START!$B$11="",START!$B$12=""),"UNRESOLVED - START SCOPE",IF(OR(B49="",C49="",D49="",E49="",F49="",G49="",H49="",I49="",J49="",M49="",N49="",P49=""),"UNRESOLVED - ROW INPUT",IF(NOT(OR(EXACT(B49,"CATEGORY / DEFINITION"),EXACT(B49,"PROBLEM / DIAGNOSTIC"),EXACT(B49,"COMPARISON / ALTERNATIVES"),EXACT(B49,"IMPLEMENTATION / EVIDENCE"),EXACT(B49,"PURCHASE / SELECTION"),EXACT(B49,"RISK / OBJECTION"),EXACT(B49,"OTHER"))),"INVALID - PROMPT FAMILY",IF(NOT(OR(EXACT(D49,"Google AI Overviews"),EXACT(D49,"Google AI Mode"),EXACT(D49,"ChatGPT search"),EXACT(D49,"Microsoft Copilot / Bing AI"),EXACT(D49,"Perplexity"),EXACT(D49,"Gemini"),EXACT(D49,"Other"))),"INVALID - SURFACE",IF(AND(NOT(EXACT(START!$B$10,"MULTI-SURFACE")),NOT(EXACT(D49,START!$B$10))),"INVALID - SURFACE OUT OF SCOPE",IF(AND(NOT(EXACT(START!$B$9,"MULTI-LOCALE")),NOT(EXACT(E49,START!$B$9))),"INVALID - LOCALE OUT OF SCOPE",IF(NOT(ISNUMBER(F49)),"INVALID - OBSERVED DATE",IF(OR(F49&lt;START!$B$11,F49&gt;START!$B$12),"INVALID - DATE OUT OF SCOPE",IF(NOT(OR(EXACT(H49,"BRAND / PROVIDER"),EXACT(H49,"CITED SOURCE"),EXACT(H49,"BRAND + SOURCE"),EXACT(H49,"OTHER"))),"INVALID - APPEARANCE TYPE",IF(NOT(OR(EXACT(I49,"DIRECT PROVIDER"),EXACT(I49,"SUBSTITUTE"),EXACT(I49,"PUBLISHER / REFERENCE"),EXACT(I49,"OFFICIAL AUTHORITY / DOCUMENTATION"),EXACT(I49,"MARKETPLACE / DIRECTORY / REVIEW"),EXACT(I49,"COMMUNITY / WITNESS"),EXACT(I49,"ANALYST / RESEARCH"),EXACT(I49,"UNRESOLVED"))),"INVALID - ROLE",IF(NOT(OR(EXACT(J49,"SAME BUYER + JOB"),EXACT(J49,"PARTIAL / SUBSTITUTE"),EXACT(J49,"NONE"),EXACT(J49,"UNKNOWN"))),"INVALID - BUYER OVERLAP",IF(NOT(OR(EXACT(M49,"YES"),EXACT(M49,"NO"),EXACT(M49,"NOT APPLICABLE / NO CITATION"))),"INVALID - PASSAGE CHECK",IF(AND(OR(EXACT(H49,"CITED SOURCE"),EXACT(H49,"BRAND + SOURCE")),EXACT(M49,"NOT APPLICABLE / NO CITATION")),"INVALID - CITATION/PASSAGE CONTRADICTION",IF(NOT(OR(EXACT(N49,"YES"),EXACT(N49,"NO - ONE OBSERVATION"),EXACT(N49,"NOT TESTED YET"))),"INVALID - REPEAT STATE",IF(EXACT(I49,"UNRESOLVED"),"UNRESOLVED - SOURCE ROLE",IF(EXACT(J49,"UNKNOWN"),"UNRESOLVED - BUYER OVERLAP",IF(AND(OR(EXACT(H49,"CITED SOURCE"),EXACT(H49,"BRAND + SOURCE")),EXACT(M49,"NO")),"EVIDENCE INSUFFICIENT - PASSAGE",IF(AND(OR(EXACT(H49,"CITED SOURCE"),EXACT(H49,"BRAND + SOURCE")),EXACT(M49,"YES"),OR(K49="",L49="")),"EVIDENCE INSUFFICIENT - CITATION DETAIL",IF(AND(EXACT(N49,"YES"),O49=""),"UNRESOLVED - REPEAT GROUP",IF(AND(EXACT(I49,"DIRECT PROVIDER"),EXACT(J49,"SAME BUYER + JOB")),"DIRECT COMPETITOR EVIDENCE",IF(AND(EXACT(I49,"SUBSTITUTE"),OR(EXACT(J49,"SAME BUYER + JOB"),EXACT(J49,"PARTIAL / SUBSTITUTE"))),"SUBSTITUTE COMPETITOR EVIDENCE",IF(AND(OR(EXACT(I49,"PUBLISHER / REFERENCE"),EXACT(I49,"OFFICIAL AUTHORITY / DOCUMENTATION"),EXACT(I49,"MARKETPLACE / DIRECTORY / REVIEW"),EXACT(I49,"COMMUNITY / WITNESS"),EXACT(I49,"ANALYST / RESEARCH")),EXACT(J49,"NONE")),"INFLUENTIAL NON-RIVAL SOURCE",IF(EXACT(J49,"NONE"),"NON-RIVAL EVIDENCE OBJECT","CLASSIFIED WITH BOUNDARY")))))))))))))))))))))))))</x:f>
      </x:c>
      <x:c r="S49" s="105" t="str">
        <x:f>IF(A49="","",IF(LEFT(R49,7)="INVALID","Correct the unsupported, contradictory, out-of-scope or duplicate controlled value before interpretation.",IF(R49="UNRESOLVED - START SCOPE","Complete START scope; row validity is intentionally blocked.",IF(R49="UNRESOLVED - ROW INPUT","Complete the required observation fields before interpretation.",IF(R49="UNRESOLVED - SOURCE ROLE","Inspect why the entity/source belongs in the answer and assign its role.",IF(R49="UNRESOLVED - BUYER OVERLAP","Establish same-buyer/same-job, substitute, partial or non-rival status.",IF(R49="UNRESOLVED - REPEAT GROUP","Assign the repeat observation to a repeat group before pattern comparison.",IF(R49="EVIDENCE INSUFFICIENT - PASSAGE","Open the cited source and record what claim or passage it supports.",IF(R49="EVIDENCE INSUFFICIENT - CITATION DETAIL","Record both the cited URL and the supported claim/passage before this citation-based observation can be shared.",IF(R49="DIRECT COMPETITOR EVIDENCE","Compare answer criteria, supporting sources and entity/product evidence before choosing an intervention.",IF(R49="SUBSTITUTE COMPETITOR EVIDENCE","Map substitution conditions and buyer trade-offs before treating the source as like-for-like.",IF(R49="INFLUENTIAL NON-RIVAL SOURCE","Route the gap to source, authority, entity or passage review - not the direct-competitor set.",IF(R49="NON-RIVAL EVIDENCE OBJECT","Use the observation only for the evidence/source role it performs.","Document the boundary before aggregation or handoff.")))))))))))))</x:f>
      </x:c>
      <x:c r="T49" s="105" t="str">
        <x:f>IF(A49="","",IF(OR(LEFT(R49,7)="INVALID",LEFT(R49,10)="UNRESOLVED",LEFT(R49,21)="EVIDENCE INSUFFICIENT",Q49="",P49=""),"NOT READY","READY TO SHARE"))</x:f>
      </x:c>
      <x:c r="U49" s="101"/>
    </x:row>
    <x:row r="50">
      <x:c r="A50" s="33"/>
      <x:c r="B50" s="33"/>
      <x:c r="C50" s="33"/>
      <x:c r="D50" s="33"/>
      <x:c r="E50" s="33"/>
      <x:c r="F50" s="64"/>
      <x:c r="G50" s="33"/>
      <x:c r="H50" s="33"/>
      <x:c r="I50" s="33"/>
      <x:c r="J50" s="33"/>
      <x:c r="K50" s="33"/>
      <x:c r="L50" s="33"/>
      <x:c r="M50" s="33"/>
      <x:c r="N50" s="101"/>
      <x:c r="O50" s="101"/>
      <x:c r="P50" s="101"/>
      <x:c r="Q50" s="101"/>
      <x:c r="R50" s="105" t="str">
        <x:f>IF(A50="","",IF(COUNTIF($A$2:$A$201,A50)&gt;1,"INVALID - DUPLICATE ID",IF(OR(START!$B$6="",START!$B$7="",START!$B$8="",START!$B$9="",START!$B$10="",START!$B$11="",START!$B$12=""),"UNRESOLVED - START SCOPE",IF(OR(B50="",C50="",D50="",E50="",F50="",G50="",H50="",I50="",J50="",M50="",N50="",P50=""),"UNRESOLVED - ROW INPUT",IF(NOT(OR(EXACT(B50,"CATEGORY / DEFINITION"),EXACT(B50,"PROBLEM / DIAGNOSTIC"),EXACT(B50,"COMPARISON / ALTERNATIVES"),EXACT(B50,"IMPLEMENTATION / EVIDENCE"),EXACT(B50,"PURCHASE / SELECTION"),EXACT(B50,"RISK / OBJECTION"),EXACT(B50,"OTHER"))),"INVALID - PROMPT FAMILY",IF(NOT(OR(EXACT(D50,"Google AI Overviews"),EXACT(D50,"Google AI Mode"),EXACT(D50,"ChatGPT search"),EXACT(D50,"Microsoft Copilot / Bing AI"),EXACT(D50,"Perplexity"),EXACT(D50,"Gemini"),EXACT(D50,"Other"))),"INVALID - SURFACE",IF(AND(NOT(EXACT(START!$B$10,"MULTI-SURFACE")),NOT(EXACT(D50,START!$B$10))),"INVALID - SURFACE OUT OF SCOPE",IF(AND(NOT(EXACT(START!$B$9,"MULTI-LOCALE")),NOT(EXACT(E50,START!$B$9))),"INVALID - LOCALE OUT OF SCOPE",IF(NOT(ISNUMBER(F50)),"INVALID - OBSERVED DATE",IF(OR(F50&lt;START!$B$11,F50&gt;START!$B$12),"INVALID - DATE OUT OF SCOPE",IF(NOT(OR(EXACT(H50,"BRAND / PROVIDER"),EXACT(H50,"CITED SOURCE"),EXACT(H50,"BRAND + SOURCE"),EXACT(H50,"OTHER"))),"INVALID - APPEARANCE TYPE",IF(NOT(OR(EXACT(I50,"DIRECT PROVIDER"),EXACT(I50,"SUBSTITUTE"),EXACT(I50,"PUBLISHER / REFERENCE"),EXACT(I50,"OFFICIAL AUTHORITY / DOCUMENTATION"),EXACT(I50,"MARKETPLACE / DIRECTORY / REVIEW"),EXACT(I50,"COMMUNITY / WITNESS"),EXACT(I50,"ANALYST / RESEARCH"),EXACT(I50,"UNRESOLVED"))),"INVALID - ROLE",IF(NOT(OR(EXACT(J50,"SAME BUYER + JOB"),EXACT(J50,"PARTIAL / SUBSTITUTE"),EXACT(J50,"NONE"),EXACT(J50,"UNKNOWN"))),"INVALID - BUYER OVERLAP",IF(NOT(OR(EXACT(M50,"YES"),EXACT(M50,"NO"),EXACT(M50,"NOT APPLICABLE / NO CITATION"))),"INVALID - PASSAGE CHECK",IF(AND(OR(EXACT(H50,"CITED SOURCE"),EXACT(H50,"BRAND + SOURCE")),EXACT(M50,"NOT APPLICABLE / NO CITATION")),"INVALID - CITATION/PASSAGE CONTRADICTION",IF(NOT(OR(EXACT(N50,"YES"),EXACT(N50,"NO - ONE OBSERVATION"),EXACT(N50,"NOT TESTED YET"))),"INVALID - REPEAT STATE",IF(EXACT(I50,"UNRESOLVED"),"UNRESOLVED - SOURCE ROLE",IF(EXACT(J50,"UNKNOWN"),"UNRESOLVED - BUYER OVERLAP",IF(AND(OR(EXACT(H50,"CITED SOURCE"),EXACT(H50,"BRAND + SOURCE")),EXACT(M50,"NO")),"EVIDENCE INSUFFICIENT - PASSAGE",IF(AND(OR(EXACT(H50,"CITED SOURCE"),EXACT(H50,"BRAND + SOURCE")),EXACT(M50,"YES"),OR(K50="",L50="")),"EVIDENCE INSUFFICIENT - CITATION DETAIL",IF(AND(EXACT(N50,"YES"),O50=""),"UNRESOLVED - REPEAT GROUP",IF(AND(EXACT(I50,"DIRECT PROVIDER"),EXACT(J50,"SAME BUYER + JOB")),"DIRECT COMPETITOR EVIDENCE",IF(AND(EXACT(I50,"SUBSTITUTE"),OR(EXACT(J50,"SAME BUYER + JOB"),EXACT(J50,"PARTIAL / SUBSTITUTE"))),"SUBSTITUTE COMPETITOR EVIDENCE",IF(AND(OR(EXACT(I50,"PUBLISHER / REFERENCE"),EXACT(I50,"OFFICIAL AUTHORITY / DOCUMENTATION"),EXACT(I50,"MARKETPLACE / DIRECTORY / REVIEW"),EXACT(I50,"COMMUNITY / WITNESS"),EXACT(I50,"ANALYST / RESEARCH")),EXACT(J50,"NONE")),"INFLUENTIAL NON-RIVAL SOURCE",IF(EXACT(J50,"NONE"),"NON-RIVAL EVIDENCE OBJECT","CLASSIFIED WITH BOUNDARY")))))))))))))))))))))))))</x:f>
      </x:c>
      <x:c r="S50" s="105" t="str">
        <x:f>IF(A50="","",IF(LEFT(R50,7)="INVALID","Correct the unsupported, contradictory, out-of-scope or duplicate controlled value before interpretation.",IF(R50="UNRESOLVED - START SCOPE","Complete START scope; row validity is intentionally blocked.",IF(R50="UNRESOLVED - ROW INPUT","Complete the required observation fields before interpretation.",IF(R50="UNRESOLVED - SOURCE ROLE","Inspect why the entity/source belongs in the answer and assign its role.",IF(R50="UNRESOLVED - BUYER OVERLAP","Establish same-buyer/same-job, substitute, partial or non-rival status.",IF(R50="UNRESOLVED - REPEAT GROUP","Assign the repeat observation to a repeat group before pattern comparison.",IF(R50="EVIDENCE INSUFFICIENT - PASSAGE","Open the cited source and record what claim or passage it supports.",IF(R50="EVIDENCE INSUFFICIENT - CITATION DETAIL","Record both the cited URL and the supported claim/passage before this citation-based observation can be shared.",IF(R50="DIRECT COMPETITOR EVIDENCE","Compare answer criteria, supporting sources and entity/product evidence before choosing an intervention.",IF(R50="SUBSTITUTE COMPETITOR EVIDENCE","Map substitution conditions and buyer trade-offs before treating the source as like-for-like.",IF(R50="INFLUENTIAL NON-RIVAL SOURCE","Route the gap to source, authority, entity or passage review - not the direct-competitor set.",IF(R50="NON-RIVAL EVIDENCE OBJECT","Use the observation only for the evidence/source role it performs.","Document the boundary before aggregation or handoff.")))))))))))))</x:f>
      </x:c>
      <x:c r="T50" s="105" t="str">
        <x:f>IF(A50="","",IF(OR(LEFT(R50,7)="INVALID",LEFT(R50,10)="UNRESOLVED",LEFT(R50,21)="EVIDENCE INSUFFICIENT",Q50="",P50=""),"NOT READY","READY TO SHARE"))</x:f>
      </x:c>
      <x:c r="U50" s="101"/>
    </x:row>
    <x:row r="51">
      <x:c r="A51" s="33"/>
      <x:c r="B51" s="33"/>
      <x:c r="C51" s="33"/>
      <x:c r="D51" s="33"/>
      <x:c r="E51" s="33"/>
      <x:c r="F51" s="64"/>
      <x:c r="G51" s="33"/>
      <x:c r="H51" s="33"/>
      <x:c r="I51" s="33"/>
      <x:c r="J51" s="33"/>
      <x:c r="K51" s="33"/>
      <x:c r="L51" s="33"/>
      <x:c r="M51" s="33"/>
      <x:c r="N51" s="101"/>
      <x:c r="O51" s="101"/>
      <x:c r="P51" s="101"/>
      <x:c r="Q51" s="101"/>
      <x:c r="R51" s="105" t="str">
        <x:f>IF(A51="","",IF(COUNTIF($A$2:$A$201,A51)&gt;1,"INVALID - DUPLICATE ID",IF(OR(START!$B$6="",START!$B$7="",START!$B$8="",START!$B$9="",START!$B$10="",START!$B$11="",START!$B$12=""),"UNRESOLVED - START SCOPE",IF(OR(B51="",C51="",D51="",E51="",F51="",G51="",H51="",I51="",J51="",M51="",N51="",P51=""),"UNRESOLVED - ROW INPUT",IF(NOT(OR(EXACT(B51,"CATEGORY / DEFINITION"),EXACT(B51,"PROBLEM / DIAGNOSTIC"),EXACT(B51,"COMPARISON / ALTERNATIVES"),EXACT(B51,"IMPLEMENTATION / EVIDENCE"),EXACT(B51,"PURCHASE / SELECTION"),EXACT(B51,"RISK / OBJECTION"),EXACT(B51,"OTHER"))),"INVALID - PROMPT FAMILY",IF(NOT(OR(EXACT(D51,"Google AI Overviews"),EXACT(D51,"Google AI Mode"),EXACT(D51,"ChatGPT search"),EXACT(D51,"Microsoft Copilot / Bing AI"),EXACT(D51,"Perplexity"),EXACT(D51,"Gemini"),EXACT(D51,"Other"))),"INVALID - SURFACE",IF(AND(NOT(EXACT(START!$B$10,"MULTI-SURFACE")),NOT(EXACT(D51,START!$B$10))),"INVALID - SURFACE OUT OF SCOPE",IF(AND(NOT(EXACT(START!$B$9,"MULTI-LOCALE")),NOT(EXACT(E51,START!$B$9))),"INVALID - LOCALE OUT OF SCOPE",IF(NOT(ISNUMBER(F51)),"INVALID - OBSERVED DATE",IF(OR(F51&lt;START!$B$11,F51&gt;START!$B$12),"INVALID - DATE OUT OF SCOPE",IF(NOT(OR(EXACT(H51,"BRAND / PROVIDER"),EXACT(H51,"CITED SOURCE"),EXACT(H51,"BRAND + SOURCE"),EXACT(H51,"OTHER"))),"INVALID - APPEARANCE TYPE",IF(NOT(OR(EXACT(I51,"DIRECT PROVIDER"),EXACT(I51,"SUBSTITUTE"),EXACT(I51,"PUBLISHER / REFERENCE"),EXACT(I51,"OFFICIAL AUTHORITY / DOCUMENTATION"),EXACT(I51,"MARKETPLACE / DIRECTORY / REVIEW"),EXACT(I51,"COMMUNITY / WITNESS"),EXACT(I51,"ANALYST / RESEARCH"),EXACT(I51,"UNRESOLVED"))),"INVALID - ROLE",IF(NOT(OR(EXACT(J51,"SAME BUYER + JOB"),EXACT(J51,"PARTIAL / SUBSTITUTE"),EXACT(J51,"NONE"),EXACT(J51,"UNKNOWN"))),"INVALID - BUYER OVERLAP",IF(NOT(OR(EXACT(M51,"YES"),EXACT(M51,"NO"),EXACT(M51,"NOT APPLICABLE / NO CITATION"))),"INVALID - PASSAGE CHECK",IF(AND(OR(EXACT(H51,"CITED SOURCE"),EXACT(H51,"BRAND + SOURCE")),EXACT(M51,"NOT APPLICABLE / NO CITATION")),"INVALID - CITATION/PASSAGE CONTRADICTION",IF(NOT(OR(EXACT(N51,"YES"),EXACT(N51,"NO - ONE OBSERVATION"),EXACT(N51,"NOT TESTED YET"))),"INVALID - REPEAT STATE",IF(EXACT(I51,"UNRESOLVED"),"UNRESOLVED - SOURCE ROLE",IF(EXACT(J51,"UNKNOWN"),"UNRESOLVED - BUYER OVERLAP",IF(AND(OR(EXACT(H51,"CITED SOURCE"),EXACT(H51,"BRAND + SOURCE")),EXACT(M51,"NO")),"EVIDENCE INSUFFICIENT - PASSAGE",IF(AND(OR(EXACT(H51,"CITED SOURCE"),EXACT(H51,"BRAND + SOURCE")),EXACT(M51,"YES"),OR(K51="",L51="")),"EVIDENCE INSUFFICIENT - CITATION DETAIL",IF(AND(EXACT(N51,"YES"),O51=""),"UNRESOLVED - REPEAT GROUP",IF(AND(EXACT(I51,"DIRECT PROVIDER"),EXACT(J51,"SAME BUYER + JOB")),"DIRECT COMPETITOR EVIDENCE",IF(AND(EXACT(I51,"SUBSTITUTE"),OR(EXACT(J51,"SAME BUYER + JOB"),EXACT(J51,"PARTIAL / SUBSTITUTE"))),"SUBSTITUTE COMPETITOR EVIDENCE",IF(AND(OR(EXACT(I51,"PUBLISHER / REFERENCE"),EXACT(I51,"OFFICIAL AUTHORITY / DOCUMENTATION"),EXACT(I51,"MARKETPLACE / DIRECTORY / REVIEW"),EXACT(I51,"COMMUNITY / WITNESS"),EXACT(I51,"ANALYST / RESEARCH")),EXACT(J51,"NONE")),"INFLUENTIAL NON-RIVAL SOURCE",IF(EXACT(J51,"NONE"),"NON-RIVAL EVIDENCE OBJECT","CLASSIFIED WITH BOUNDARY")))))))))))))))))))))))))</x:f>
      </x:c>
      <x:c r="S51" s="105" t="str">
        <x:f>IF(A51="","",IF(LEFT(R51,7)="INVALID","Correct the unsupported, contradictory, out-of-scope or duplicate controlled value before interpretation.",IF(R51="UNRESOLVED - START SCOPE","Complete START scope; row validity is intentionally blocked.",IF(R51="UNRESOLVED - ROW INPUT","Complete the required observation fields before interpretation.",IF(R51="UNRESOLVED - SOURCE ROLE","Inspect why the entity/source belongs in the answer and assign its role.",IF(R51="UNRESOLVED - BUYER OVERLAP","Establish same-buyer/same-job, substitute, partial or non-rival status.",IF(R51="UNRESOLVED - REPEAT GROUP","Assign the repeat observation to a repeat group before pattern comparison.",IF(R51="EVIDENCE INSUFFICIENT - PASSAGE","Open the cited source and record what claim or passage it supports.",IF(R51="EVIDENCE INSUFFICIENT - CITATION DETAIL","Record both the cited URL and the supported claim/passage before this citation-based observation can be shared.",IF(R51="DIRECT COMPETITOR EVIDENCE","Compare answer criteria, supporting sources and entity/product evidence before choosing an intervention.",IF(R51="SUBSTITUTE COMPETITOR EVIDENCE","Map substitution conditions and buyer trade-offs before treating the source as like-for-like.",IF(R51="INFLUENTIAL NON-RIVAL SOURCE","Route the gap to source, authority, entity or passage review - not the direct-competitor set.",IF(R51="NON-RIVAL EVIDENCE OBJECT","Use the observation only for the evidence/source role it performs.","Document the boundary before aggregation or handoff.")))))))))))))</x:f>
      </x:c>
      <x:c r="T51" s="105" t="str">
        <x:f>IF(A51="","",IF(OR(LEFT(R51,7)="INVALID",LEFT(R51,10)="UNRESOLVED",LEFT(R51,21)="EVIDENCE INSUFFICIENT",Q51="",P51=""),"NOT READY","READY TO SHARE"))</x:f>
      </x:c>
      <x:c r="U51" s="101"/>
    </x:row>
    <x:row r="52">
      <x:c r="A52" s="33"/>
      <x:c r="B52" s="33"/>
      <x:c r="C52" s="33"/>
      <x:c r="D52" s="33"/>
      <x:c r="E52" s="33"/>
      <x:c r="F52" s="64"/>
      <x:c r="G52" s="33"/>
      <x:c r="H52" s="33"/>
      <x:c r="I52" s="33"/>
      <x:c r="J52" s="33"/>
      <x:c r="K52" s="33"/>
      <x:c r="L52" s="33"/>
      <x:c r="M52" s="33"/>
      <x:c r="N52" s="101"/>
      <x:c r="O52" s="101"/>
      <x:c r="P52" s="101"/>
      <x:c r="Q52" s="101"/>
      <x:c r="R52" s="105" t="str">
        <x:f>IF(A52="","",IF(COUNTIF($A$2:$A$201,A52)&gt;1,"INVALID - DUPLICATE ID",IF(OR(START!$B$6="",START!$B$7="",START!$B$8="",START!$B$9="",START!$B$10="",START!$B$11="",START!$B$12=""),"UNRESOLVED - START SCOPE",IF(OR(B52="",C52="",D52="",E52="",F52="",G52="",H52="",I52="",J52="",M52="",N52="",P52=""),"UNRESOLVED - ROW INPUT",IF(NOT(OR(EXACT(B52,"CATEGORY / DEFINITION"),EXACT(B52,"PROBLEM / DIAGNOSTIC"),EXACT(B52,"COMPARISON / ALTERNATIVES"),EXACT(B52,"IMPLEMENTATION / EVIDENCE"),EXACT(B52,"PURCHASE / SELECTION"),EXACT(B52,"RISK / OBJECTION"),EXACT(B52,"OTHER"))),"INVALID - PROMPT FAMILY",IF(NOT(OR(EXACT(D52,"Google AI Overviews"),EXACT(D52,"Google AI Mode"),EXACT(D52,"ChatGPT search"),EXACT(D52,"Microsoft Copilot / Bing AI"),EXACT(D52,"Perplexity"),EXACT(D52,"Gemini"),EXACT(D52,"Other"))),"INVALID - SURFACE",IF(AND(NOT(EXACT(START!$B$10,"MULTI-SURFACE")),NOT(EXACT(D52,START!$B$10))),"INVALID - SURFACE OUT OF SCOPE",IF(AND(NOT(EXACT(START!$B$9,"MULTI-LOCALE")),NOT(EXACT(E52,START!$B$9))),"INVALID - LOCALE OUT OF SCOPE",IF(NOT(ISNUMBER(F52)),"INVALID - OBSERVED DATE",IF(OR(F52&lt;START!$B$11,F52&gt;START!$B$12),"INVALID - DATE OUT OF SCOPE",IF(NOT(OR(EXACT(H52,"BRAND / PROVIDER"),EXACT(H52,"CITED SOURCE"),EXACT(H52,"BRAND + SOURCE"),EXACT(H52,"OTHER"))),"INVALID - APPEARANCE TYPE",IF(NOT(OR(EXACT(I52,"DIRECT PROVIDER"),EXACT(I52,"SUBSTITUTE"),EXACT(I52,"PUBLISHER / REFERENCE"),EXACT(I52,"OFFICIAL AUTHORITY / DOCUMENTATION"),EXACT(I52,"MARKETPLACE / DIRECTORY / REVIEW"),EXACT(I52,"COMMUNITY / WITNESS"),EXACT(I52,"ANALYST / RESEARCH"),EXACT(I52,"UNRESOLVED"))),"INVALID - ROLE",IF(NOT(OR(EXACT(J52,"SAME BUYER + JOB"),EXACT(J52,"PARTIAL / SUBSTITUTE"),EXACT(J52,"NONE"),EXACT(J52,"UNKNOWN"))),"INVALID - BUYER OVERLAP",IF(NOT(OR(EXACT(M52,"YES"),EXACT(M52,"NO"),EXACT(M52,"NOT APPLICABLE / NO CITATION"))),"INVALID - PASSAGE CHECK",IF(AND(OR(EXACT(H52,"CITED SOURCE"),EXACT(H52,"BRAND + SOURCE")),EXACT(M52,"NOT APPLICABLE / NO CITATION")),"INVALID - CITATION/PASSAGE CONTRADICTION",IF(NOT(OR(EXACT(N52,"YES"),EXACT(N52,"NO - ONE OBSERVATION"),EXACT(N52,"NOT TESTED YET"))),"INVALID - REPEAT STATE",IF(EXACT(I52,"UNRESOLVED"),"UNRESOLVED - SOURCE ROLE",IF(EXACT(J52,"UNKNOWN"),"UNRESOLVED - BUYER OVERLAP",IF(AND(OR(EXACT(H52,"CITED SOURCE"),EXACT(H52,"BRAND + SOURCE")),EXACT(M52,"NO")),"EVIDENCE INSUFFICIENT - PASSAGE",IF(AND(OR(EXACT(H52,"CITED SOURCE"),EXACT(H52,"BRAND + SOURCE")),EXACT(M52,"YES"),OR(K52="",L52="")),"EVIDENCE INSUFFICIENT - CITATION DETAIL",IF(AND(EXACT(N52,"YES"),O52=""),"UNRESOLVED - REPEAT GROUP",IF(AND(EXACT(I52,"DIRECT PROVIDER"),EXACT(J52,"SAME BUYER + JOB")),"DIRECT COMPETITOR EVIDENCE",IF(AND(EXACT(I52,"SUBSTITUTE"),OR(EXACT(J52,"SAME BUYER + JOB"),EXACT(J52,"PARTIAL / SUBSTITUTE"))),"SUBSTITUTE COMPETITOR EVIDENCE",IF(AND(OR(EXACT(I52,"PUBLISHER / REFERENCE"),EXACT(I52,"OFFICIAL AUTHORITY / DOCUMENTATION"),EXACT(I52,"MARKETPLACE / DIRECTORY / REVIEW"),EXACT(I52,"COMMUNITY / WITNESS"),EXACT(I52,"ANALYST / RESEARCH")),EXACT(J52,"NONE")),"INFLUENTIAL NON-RIVAL SOURCE",IF(EXACT(J52,"NONE"),"NON-RIVAL EVIDENCE OBJECT","CLASSIFIED WITH BOUNDARY")))))))))))))))))))))))))</x:f>
      </x:c>
      <x:c r="S52" s="105" t="str">
        <x:f>IF(A52="","",IF(LEFT(R52,7)="INVALID","Correct the unsupported, contradictory, out-of-scope or duplicate controlled value before interpretation.",IF(R52="UNRESOLVED - START SCOPE","Complete START scope; row validity is intentionally blocked.",IF(R52="UNRESOLVED - ROW INPUT","Complete the required observation fields before interpretation.",IF(R52="UNRESOLVED - SOURCE ROLE","Inspect why the entity/source belongs in the answer and assign its role.",IF(R52="UNRESOLVED - BUYER OVERLAP","Establish same-buyer/same-job, substitute, partial or non-rival status.",IF(R52="UNRESOLVED - REPEAT GROUP","Assign the repeat observation to a repeat group before pattern comparison.",IF(R52="EVIDENCE INSUFFICIENT - PASSAGE","Open the cited source and record what claim or passage it supports.",IF(R52="EVIDENCE INSUFFICIENT - CITATION DETAIL","Record both the cited URL and the supported claim/passage before this citation-based observation can be shared.",IF(R52="DIRECT COMPETITOR EVIDENCE","Compare answer criteria, supporting sources and entity/product evidence before choosing an intervention.",IF(R52="SUBSTITUTE COMPETITOR EVIDENCE","Map substitution conditions and buyer trade-offs before treating the source as like-for-like.",IF(R52="INFLUENTIAL NON-RIVAL SOURCE","Route the gap to source, authority, entity or passage review - not the direct-competitor set.",IF(R52="NON-RIVAL EVIDENCE OBJECT","Use the observation only for the evidence/source role it performs.","Document the boundary before aggregation or handoff.")))))))))))))</x:f>
      </x:c>
      <x:c r="T52" s="105" t="str">
        <x:f>IF(A52="","",IF(OR(LEFT(R52,7)="INVALID",LEFT(R52,10)="UNRESOLVED",LEFT(R52,21)="EVIDENCE INSUFFICIENT",Q52="",P52=""),"NOT READY","READY TO SHARE"))</x:f>
      </x:c>
      <x:c r="U52" s="101"/>
    </x:row>
    <x:row r="53">
      <x:c r="A53" s="33"/>
      <x:c r="B53" s="33"/>
      <x:c r="C53" s="33"/>
      <x:c r="D53" s="33"/>
      <x:c r="E53" s="33"/>
      <x:c r="F53" s="64"/>
      <x:c r="G53" s="33"/>
      <x:c r="H53" s="33"/>
      <x:c r="I53" s="33"/>
      <x:c r="J53" s="33"/>
      <x:c r="K53" s="33"/>
      <x:c r="L53" s="33"/>
      <x:c r="M53" s="33"/>
      <x:c r="N53" s="101"/>
      <x:c r="O53" s="101"/>
      <x:c r="P53" s="101"/>
      <x:c r="Q53" s="101"/>
      <x:c r="R53" s="105" t="str">
        <x:f>IF(A53="","",IF(COUNTIF($A$2:$A$201,A53)&gt;1,"INVALID - DUPLICATE ID",IF(OR(START!$B$6="",START!$B$7="",START!$B$8="",START!$B$9="",START!$B$10="",START!$B$11="",START!$B$12=""),"UNRESOLVED - START SCOPE",IF(OR(B53="",C53="",D53="",E53="",F53="",G53="",H53="",I53="",J53="",M53="",N53="",P53=""),"UNRESOLVED - ROW INPUT",IF(NOT(OR(EXACT(B53,"CATEGORY / DEFINITION"),EXACT(B53,"PROBLEM / DIAGNOSTIC"),EXACT(B53,"COMPARISON / ALTERNATIVES"),EXACT(B53,"IMPLEMENTATION / EVIDENCE"),EXACT(B53,"PURCHASE / SELECTION"),EXACT(B53,"RISK / OBJECTION"),EXACT(B53,"OTHER"))),"INVALID - PROMPT FAMILY",IF(NOT(OR(EXACT(D53,"Google AI Overviews"),EXACT(D53,"Google AI Mode"),EXACT(D53,"ChatGPT search"),EXACT(D53,"Microsoft Copilot / Bing AI"),EXACT(D53,"Perplexity"),EXACT(D53,"Gemini"),EXACT(D53,"Other"))),"INVALID - SURFACE",IF(AND(NOT(EXACT(START!$B$10,"MULTI-SURFACE")),NOT(EXACT(D53,START!$B$10))),"INVALID - SURFACE OUT OF SCOPE",IF(AND(NOT(EXACT(START!$B$9,"MULTI-LOCALE")),NOT(EXACT(E53,START!$B$9))),"INVALID - LOCALE OUT OF SCOPE",IF(NOT(ISNUMBER(F53)),"INVALID - OBSERVED DATE",IF(OR(F53&lt;START!$B$11,F53&gt;START!$B$12),"INVALID - DATE OUT OF SCOPE",IF(NOT(OR(EXACT(H53,"BRAND / PROVIDER"),EXACT(H53,"CITED SOURCE"),EXACT(H53,"BRAND + SOURCE"),EXACT(H53,"OTHER"))),"INVALID - APPEARANCE TYPE",IF(NOT(OR(EXACT(I53,"DIRECT PROVIDER"),EXACT(I53,"SUBSTITUTE"),EXACT(I53,"PUBLISHER / REFERENCE"),EXACT(I53,"OFFICIAL AUTHORITY / DOCUMENTATION"),EXACT(I53,"MARKETPLACE / DIRECTORY / REVIEW"),EXACT(I53,"COMMUNITY / WITNESS"),EXACT(I53,"ANALYST / RESEARCH"),EXACT(I53,"UNRESOLVED"))),"INVALID - ROLE",IF(NOT(OR(EXACT(J53,"SAME BUYER + JOB"),EXACT(J53,"PARTIAL / SUBSTITUTE"),EXACT(J53,"NONE"),EXACT(J53,"UNKNOWN"))),"INVALID - BUYER OVERLAP",IF(NOT(OR(EXACT(M53,"YES"),EXACT(M53,"NO"),EXACT(M53,"NOT APPLICABLE / NO CITATION"))),"INVALID - PASSAGE CHECK",IF(AND(OR(EXACT(H53,"CITED SOURCE"),EXACT(H53,"BRAND + SOURCE")),EXACT(M53,"NOT APPLICABLE / NO CITATION")),"INVALID - CITATION/PASSAGE CONTRADICTION",IF(NOT(OR(EXACT(N53,"YES"),EXACT(N53,"NO - ONE OBSERVATION"),EXACT(N53,"NOT TESTED YET"))),"INVALID - REPEAT STATE",IF(EXACT(I53,"UNRESOLVED"),"UNRESOLVED - SOURCE ROLE",IF(EXACT(J53,"UNKNOWN"),"UNRESOLVED - BUYER OVERLAP",IF(AND(OR(EXACT(H53,"CITED SOURCE"),EXACT(H53,"BRAND + SOURCE")),EXACT(M53,"NO")),"EVIDENCE INSUFFICIENT - PASSAGE",IF(AND(OR(EXACT(H53,"CITED SOURCE"),EXACT(H53,"BRAND + SOURCE")),EXACT(M53,"YES"),OR(K53="",L53="")),"EVIDENCE INSUFFICIENT - CITATION DETAIL",IF(AND(EXACT(N53,"YES"),O53=""),"UNRESOLVED - REPEAT GROUP",IF(AND(EXACT(I53,"DIRECT PROVIDER"),EXACT(J53,"SAME BUYER + JOB")),"DIRECT COMPETITOR EVIDENCE",IF(AND(EXACT(I53,"SUBSTITUTE"),OR(EXACT(J53,"SAME BUYER + JOB"),EXACT(J53,"PARTIAL / SUBSTITUTE"))),"SUBSTITUTE COMPETITOR EVIDENCE",IF(AND(OR(EXACT(I53,"PUBLISHER / REFERENCE"),EXACT(I53,"OFFICIAL AUTHORITY / DOCUMENTATION"),EXACT(I53,"MARKETPLACE / DIRECTORY / REVIEW"),EXACT(I53,"COMMUNITY / WITNESS"),EXACT(I53,"ANALYST / RESEARCH")),EXACT(J53,"NONE")),"INFLUENTIAL NON-RIVAL SOURCE",IF(EXACT(J53,"NONE"),"NON-RIVAL EVIDENCE OBJECT","CLASSIFIED WITH BOUNDARY")))))))))))))))))))))))))</x:f>
      </x:c>
      <x:c r="S53" s="105" t="str">
        <x:f>IF(A53="","",IF(LEFT(R53,7)="INVALID","Correct the unsupported, contradictory, out-of-scope or duplicate controlled value before interpretation.",IF(R53="UNRESOLVED - START SCOPE","Complete START scope; row validity is intentionally blocked.",IF(R53="UNRESOLVED - ROW INPUT","Complete the required observation fields before interpretation.",IF(R53="UNRESOLVED - SOURCE ROLE","Inspect why the entity/source belongs in the answer and assign its role.",IF(R53="UNRESOLVED - BUYER OVERLAP","Establish same-buyer/same-job, substitute, partial or non-rival status.",IF(R53="UNRESOLVED - REPEAT GROUP","Assign the repeat observation to a repeat group before pattern comparison.",IF(R53="EVIDENCE INSUFFICIENT - PASSAGE","Open the cited source and record what claim or passage it supports.",IF(R53="EVIDENCE INSUFFICIENT - CITATION DETAIL","Record both the cited URL and the supported claim/passage before this citation-based observation can be shared.",IF(R53="DIRECT COMPETITOR EVIDENCE","Compare answer criteria, supporting sources and entity/product evidence before choosing an intervention.",IF(R53="SUBSTITUTE COMPETITOR EVIDENCE","Map substitution conditions and buyer trade-offs before treating the source as like-for-like.",IF(R53="INFLUENTIAL NON-RIVAL SOURCE","Route the gap to source, authority, entity or passage review - not the direct-competitor set.",IF(R53="NON-RIVAL EVIDENCE OBJECT","Use the observation only for the evidence/source role it performs.","Document the boundary before aggregation or handoff.")))))))))))))</x:f>
      </x:c>
      <x:c r="T53" s="105" t="str">
        <x:f>IF(A53="","",IF(OR(LEFT(R53,7)="INVALID",LEFT(R53,10)="UNRESOLVED",LEFT(R53,21)="EVIDENCE INSUFFICIENT",Q53="",P53=""),"NOT READY","READY TO SHARE"))</x:f>
      </x:c>
      <x:c r="U53" s="101"/>
    </x:row>
    <x:row r="54">
      <x:c r="A54" s="33"/>
      <x:c r="B54" s="33"/>
      <x:c r="C54" s="33"/>
      <x:c r="D54" s="33"/>
      <x:c r="E54" s="33"/>
      <x:c r="F54" s="64"/>
      <x:c r="G54" s="33"/>
      <x:c r="H54" s="33"/>
      <x:c r="I54" s="33"/>
      <x:c r="J54" s="33"/>
      <x:c r="K54" s="33"/>
      <x:c r="L54" s="33"/>
      <x:c r="M54" s="33"/>
      <x:c r="N54" s="101"/>
      <x:c r="O54" s="101"/>
      <x:c r="P54" s="101"/>
      <x:c r="Q54" s="101"/>
      <x:c r="R54" s="105" t="str">
        <x:f>IF(A54="","",IF(COUNTIF($A$2:$A$201,A54)&gt;1,"INVALID - DUPLICATE ID",IF(OR(START!$B$6="",START!$B$7="",START!$B$8="",START!$B$9="",START!$B$10="",START!$B$11="",START!$B$12=""),"UNRESOLVED - START SCOPE",IF(OR(B54="",C54="",D54="",E54="",F54="",G54="",H54="",I54="",J54="",M54="",N54="",P54=""),"UNRESOLVED - ROW INPUT",IF(NOT(OR(EXACT(B54,"CATEGORY / DEFINITION"),EXACT(B54,"PROBLEM / DIAGNOSTIC"),EXACT(B54,"COMPARISON / ALTERNATIVES"),EXACT(B54,"IMPLEMENTATION / EVIDENCE"),EXACT(B54,"PURCHASE / SELECTION"),EXACT(B54,"RISK / OBJECTION"),EXACT(B54,"OTHER"))),"INVALID - PROMPT FAMILY",IF(NOT(OR(EXACT(D54,"Google AI Overviews"),EXACT(D54,"Google AI Mode"),EXACT(D54,"ChatGPT search"),EXACT(D54,"Microsoft Copilot / Bing AI"),EXACT(D54,"Perplexity"),EXACT(D54,"Gemini"),EXACT(D54,"Other"))),"INVALID - SURFACE",IF(AND(NOT(EXACT(START!$B$10,"MULTI-SURFACE")),NOT(EXACT(D54,START!$B$10))),"INVALID - SURFACE OUT OF SCOPE",IF(AND(NOT(EXACT(START!$B$9,"MULTI-LOCALE")),NOT(EXACT(E54,START!$B$9))),"INVALID - LOCALE OUT OF SCOPE",IF(NOT(ISNUMBER(F54)),"INVALID - OBSERVED DATE",IF(OR(F54&lt;START!$B$11,F54&gt;START!$B$12),"INVALID - DATE OUT OF SCOPE",IF(NOT(OR(EXACT(H54,"BRAND / PROVIDER"),EXACT(H54,"CITED SOURCE"),EXACT(H54,"BRAND + SOURCE"),EXACT(H54,"OTHER"))),"INVALID - APPEARANCE TYPE",IF(NOT(OR(EXACT(I54,"DIRECT PROVIDER"),EXACT(I54,"SUBSTITUTE"),EXACT(I54,"PUBLISHER / REFERENCE"),EXACT(I54,"OFFICIAL AUTHORITY / DOCUMENTATION"),EXACT(I54,"MARKETPLACE / DIRECTORY / REVIEW"),EXACT(I54,"COMMUNITY / WITNESS"),EXACT(I54,"ANALYST / RESEARCH"),EXACT(I54,"UNRESOLVED"))),"INVALID - ROLE",IF(NOT(OR(EXACT(J54,"SAME BUYER + JOB"),EXACT(J54,"PARTIAL / SUBSTITUTE"),EXACT(J54,"NONE"),EXACT(J54,"UNKNOWN"))),"INVALID - BUYER OVERLAP",IF(NOT(OR(EXACT(M54,"YES"),EXACT(M54,"NO"),EXACT(M54,"NOT APPLICABLE / NO CITATION"))),"INVALID - PASSAGE CHECK",IF(AND(OR(EXACT(H54,"CITED SOURCE"),EXACT(H54,"BRAND + SOURCE")),EXACT(M54,"NOT APPLICABLE / NO CITATION")),"INVALID - CITATION/PASSAGE CONTRADICTION",IF(NOT(OR(EXACT(N54,"YES"),EXACT(N54,"NO - ONE OBSERVATION"),EXACT(N54,"NOT TESTED YET"))),"INVALID - REPEAT STATE",IF(EXACT(I54,"UNRESOLVED"),"UNRESOLVED - SOURCE ROLE",IF(EXACT(J54,"UNKNOWN"),"UNRESOLVED - BUYER OVERLAP",IF(AND(OR(EXACT(H54,"CITED SOURCE"),EXACT(H54,"BRAND + SOURCE")),EXACT(M54,"NO")),"EVIDENCE INSUFFICIENT - PASSAGE",IF(AND(OR(EXACT(H54,"CITED SOURCE"),EXACT(H54,"BRAND + SOURCE")),EXACT(M54,"YES"),OR(K54="",L54="")),"EVIDENCE INSUFFICIENT - CITATION DETAIL",IF(AND(EXACT(N54,"YES"),O54=""),"UNRESOLVED - REPEAT GROUP",IF(AND(EXACT(I54,"DIRECT PROVIDER"),EXACT(J54,"SAME BUYER + JOB")),"DIRECT COMPETITOR EVIDENCE",IF(AND(EXACT(I54,"SUBSTITUTE"),OR(EXACT(J54,"SAME BUYER + JOB"),EXACT(J54,"PARTIAL / SUBSTITUTE"))),"SUBSTITUTE COMPETITOR EVIDENCE",IF(AND(OR(EXACT(I54,"PUBLISHER / REFERENCE"),EXACT(I54,"OFFICIAL AUTHORITY / DOCUMENTATION"),EXACT(I54,"MARKETPLACE / DIRECTORY / REVIEW"),EXACT(I54,"COMMUNITY / WITNESS"),EXACT(I54,"ANALYST / RESEARCH")),EXACT(J54,"NONE")),"INFLUENTIAL NON-RIVAL SOURCE",IF(EXACT(J54,"NONE"),"NON-RIVAL EVIDENCE OBJECT","CLASSIFIED WITH BOUNDARY")))))))))))))))))))))))))</x:f>
      </x:c>
      <x:c r="S54" s="105" t="str">
        <x:f>IF(A54="","",IF(LEFT(R54,7)="INVALID","Correct the unsupported, contradictory, out-of-scope or duplicate controlled value before interpretation.",IF(R54="UNRESOLVED - START SCOPE","Complete START scope; row validity is intentionally blocked.",IF(R54="UNRESOLVED - ROW INPUT","Complete the required observation fields before interpretation.",IF(R54="UNRESOLVED - SOURCE ROLE","Inspect why the entity/source belongs in the answer and assign its role.",IF(R54="UNRESOLVED - BUYER OVERLAP","Establish same-buyer/same-job, substitute, partial or non-rival status.",IF(R54="UNRESOLVED - REPEAT GROUP","Assign the repeat observation to a repeat group before pattern comparison.",IF(R54="EVIDENCE INSUFFICIENT - PASSAGE","Open the cited source and record what claim or passage it supports.",IF(R54="EVIDENCE INSUFFICIENT - CITATION DETAIL","Record both the cited URL and the supported claim/passage before this citation-based observation can be shared.",IF(R54="DIRECT COMPETITOR EVIDENCE","Compare answer criteria, supporting sources and entity/product evidence before choosing an intervention.",IF(R54="SUBSTITUTE COMPETITOR EVIDENCE","Map substitution conditions and buyer trade-offs before treating the source as like-for-like.",IF(R54="INFLUENTIAL NON-RIVAL SOURCE","Route the gap to source, authority, entity or passage review - not the direct-competitor set.",IF(R54="NON-RIVAL EVIDENCE OBJECT","Use the observation only for the evidence/source role it performs.","Document the boundary before aggregation or handoff.")))))))))))))</x:f>
      </x:c>
      <x:c r="T54" s="105" t="str">
        <x:f>IF(A54="","",IF(OR(LEFT(R54,7)="INVALID",LEFT(R54,10)="UNRESOLVED",LEFT(R54,21)="EVIDENCE INSUFFICIENT",Q54="",P54=""),"NOT READY","READY TO SHARE"))</x:f>
      </x:c>
      <x:c r="U54" s="101"/>
    </x:row>
    <x:row r="55">
      <x:c r="A55" s="33"/>
      <x:c r="B55" s="33"/>
      <x:c r="C55" s="33"/>
      <x:c r="D55" s="33"/>
      <x:c r="E55" s="33"/>
      <x:c r="F55" s="64"/>
      <x:c r="G55" s="33"/>
      <x:c r="H55" s="33"/>
      <x:c r="I55" s="33"/>
      <x:c r="J55" s="33"/>
      <x:c r="K55" s="33"/>
      <x:c r="L55" s="33"/>
      <x:c r="M55" s="33"/>
      <x:c r="N55" s="101"/>
      <x:c r="O55" s="101"/>
      <x:c r="P55" s="101"/>
      <x:c r="Q55" s="101"/>
      <x:c r="R55" s="105" t="str">
        <x:f>IF(A55="","",IF(COUNTIF($A$2:$A$201,A55)&gt;1,"INVALID - DUPLICATE ID",IF(OR(START!$B$6="",START!$B$7="",START!$B$8="",START!$B$9="",START!$B$10="",START!$B$11="",START!$B$12=""),"UNRESOLVED - START SCOPE",IF(OR(B55="",C55="",D55="",E55="",F55="",G55="",H55="",I55="",J55="",M55="",N55="",P55=""),"UNRESOLVED - ROW INPUT",IF(NOT(OR(EXACT(B55,"CATEGORY / DEFINITION"),EXACT(B55,"PROBLEM / DIAGNOSTIC"),EXACT(B55,"COMPARISON / ALTERNATIVES"),EXACT(B55,"IMPLEMENTATION / EVIDENCE"),EXACT(B55,"PURCHASE / SELECTION"),EXACT(B55,"RISK / OBJECTION"),EXACT(B55,"OTHER"))),"INVALID - PROMPT FAMILY",IF(NOT(OR(EXACT(D55,"Google AI Overviews"),EXACT(D55,"Google AI Mode"),EXACT(D55,"ChatGPT search"),EXACT(D55,"Microsoft Copilot / Bing AI"),EXACT(D55,"Perplexity"),EXACT(D55,"Gemini"),EXACT(D55,"Other"))),"INVALID - SURFACE",IF(AND(NOT(EXACT(START!$B$10,"MULTI-SURFACE")),NOT(EXACT(D55,START!$B$10))),"INVALID - SURFACE OUT OF SCOPE",IF(AND(NOT(EXACT(START!$B$9,"MULTI-LOCALE")),NOT(EXACT(E55,START!$B$9))),"INVALID - LOCALE OUT OF SCOPE",IF(NOT(ISNUMBER(F55)),"INVALID - OBSERVED DATE",IF(OR(F55&lt;START!$B$11,F55&gt;START!$B$12),"INVALID - DATE OUT OF SCOPE",IF(NOT(OR(EXACT(H55,"BRAND / PROVIDER"),EXACT(H55,"CITED SOURCE"),EXACT(H55,"BRAND + SOURCE"),EXACT(H55,"OTHER"))),"INVALID - APPEARANCE TYPE",IF(NOT(OR(EXACT(I55,"DIRECT PROVIDER"),EXACT(I55,"SUBSTITUTE"),EXACT(I55,"PUBLISHER / REFERENCE"),EXACT(I55,"OFFICIAL AUTHORITY / DOCUMENTATION"),EXACT(I55,"MARKETPLACE / DIRECTORY / REVIEW"),EXACT(I55,"COMMUNITY / WITNESS"),EXACT(I55,"ANALYST / RESEARCH"),EXACT(I55,"UNRESOLVED"))),"INVALID - ROLE",IF(NOT(OR(EXACT(J55,"SAME BUYER + JOB"),EXACT(J55,"PARTIAL / SUBSTITUTE"),EXACT(J55,"NONE"),EXACT(J55,"UNKNOWN"))),"INVALID - BUYER OVERLAP",IF(NOT(OR(EXACT(M55,"YES"),EXACT(M55,"NO"),EXACT(M55,"NOT APPLICABLE / NO CITATION"))),"INVALID - PASSAGE CHECK",IF(AND(OR(EXACT(H55,"CITED SOURCE"),EXACT(H55,"BRAND + SOURCE")),EXACT(M55,"NOT APPLICABLE / NO CITATION")),"INVALID - CITATION/PASSAGE CONTRADICTION",IF(NOT(OR(EXACT(N55,"YES"),EXACT(N55,"NO - ONE OBSERVATION"),EXACT(N55,"NOT TESTED YET"))),"INVALID - REPEAT STATE",IF(EXACT(I55,"UNRESOLVED"),"UNRESOLVED - SOURCE ROLE",IF(EXACT(J55,"UNKNOWN"),"UNRESOLVED - BUYER OVERLAP",IF(AND(OR(EXACT(H55,"CITED SOURCE"),EXACT(H55,"BRAND + SOURCE")),EXACT(M55,"NO")),"EVIDENCE INSUFFICIENT - PASSAGE",IF(AND(OR(EXACT(H55,"CITED SOURCE"),EXACT(H55,"BRAND + SOURCE")),EXACT(M55,"YES"),OR(K55="",L55="")),"EVIDENCE INSUFFICIENT - CITATION DETAIL",IF(AND(EXACT(N55,"YES"),O55=""),"UNRESOLVED - REPEAT GROUP",IF(AND(EXACT(I55,"DIRECT PROVIDER"),EXACT(J55,"SAME BUYER + JOB")),"DIRECT COMPETITOR EVIDENCE",IF(AND(EXACT(I55,"SUBSTITUTE"),OR(EXACT(J55,"SAME BUYER + JOB"),EXACT(J55,"PARTIAL / SUBSTITUTE"))),"SUBSTITUTE COMPETITOR EVIDENCE",IF(AND(OR(EXACT(I55,"PUBLISHER / REFERENCE"),EXACT(I55,"OFFICIAL AUTHORITY / DOCUMENTATION"),EXACT(I55,"MARKETPLACE / DIRECTORY / REVIEW"),EXACT(I55,"COMMUNITY / WITNESS"),EXACT(I55,"ANALYST / RESEARCH")),EXACT(J55,"NONE")),"INFLUENTIAL NON-RIVAL SOURCE",IF(EXACT(J55,"NONE"),"NON-RIVAL EVIDENCE OBJECT","CLASSIFIED WITH BOUNDARY")))))))))))))))))))))))))</x:f>
      </x:c>
      <x:c r="S55" s="105" t="str">
        <x:f>IF(A55="","",IF(LEFT(R55,7)="INVALID","Correct the unsupported, contradictory, out-of-scope or duplicate controlled value before interpretation.",IF(R55="UNRESOLVED - START SCOPE","Complete START scope; row validity is intentionally blocked.",IF(R55="UNRESOLVED - ROW INPUT","Complete the required observation fields before interpretation.",IF(R55="UNRESOLVED - SOURCE ROLE","Inspect why the entity/source belongs in the answer and assign its role.",IF(R55="UNRESOLVED - BUYER OVERLAP","Establish same-buyer/same-job, substitute, partial or non-rival status.",IF(R55="UNRESOLVED - REPEAT GROUP","Assign the repeat observation to a repeat group before pattern comparison.",IF(R55="EVIDENCE INSUFFICIENT - PASSAGE","Open the cited source and record what claim or passage it supports.",IF(R55="EVIDENCE INSUFFICIENT - CITATION DETAIL","Record both the cited URL and the supported claim/passage before this citation-based observation can be shared.",IF(R55="DIRECT COMPETITOR EVIDENCE","Compare answer criteria, supporting sources and entity/product evidence before choosing an intervention.",IF(R55="SUBSTITUTE COMPETITOR EVIDENCE","Map substitution conditions and buyer trade-offs before treating the source as like-for-like.",IF(R55="INFLUENTIAL NON-RIVAL SOURCE","Route the gap to source, authority, entity or passage review - not the direct-competitor set.",IF(R55="NON-RIVAL EVIDENCE OBJECT","Use the observation only for the evidence/source role it performs.","Document the boundary before aggregation or handoff.")))))))))))))</x:f>
      </x:c>
      <x:c r="T55" s="105" t="str">
        <x:f>IF(A55="","",IF(OR(LEFT(R55,7)="INVALID",LEFT(R55,10)="UNRESOLVED",LEFT(R55,21)="EVIDENCE INSUFFICIENT",Q55="",P55=""),"NOT READY","READY TO SHARE"))</x:f>
      </x:c>
      <x:c r="U55" s="101"/>
    </x:row>
    <x:row r="56">
      <x:c r="A56" s="33"/>
      <x:c r="B56" s="33"/>
      <x:c r="C56" s="33"/>
      <x:c r="D56" s="33"/>
      <x:c r="E56" s="33"/>
      <x:c r="F56" s="64"/>
      <x:c r="G56" s="33"/>
      <x:c r="H56" s="33"/>
      <x:c r="I56" s="33"/>
      <x:c r="J56" s="33"/>
      <x:c r="K56" s="33"/>
      <x:c r="L56" s="33"/>
      <x:c r="M56" s="33"/>
      <x:c r="N56" s="101"/>
      <x:c r="O56" s="101"/>
      <x:c r="P56" s="101"/>
      <x:c r="Q56" s="101"/>
      <x:c r="R56" s="105" t="str">
        <x:f>IF(A56="","",IF(COUNTIF($A$2:$A$201,A56)&gt;1,"INVALID - DUPLICATE ID",IF(OR(START!$B$6="",START!$B$7="",START!$B$8="",START!$B$9="",START!$B$10="",START!$B$11="",START!$B$12=""),"UNRESOLVED - START SCOPE",IF(OR(B56="",C56="",D56="",E56="",F56="",G56="",H56="",I56="",J56="",M56="",N56="",P56=""),"UNRESOLVED - ROW INPUT",IF(NOT(OR(EXACT(B56,"CATEGORY / DEFINITION"),EXACT(B56,"PROBLEM / DIAGNOSTIC"),EXACT(B56,"COMPARISON / ALTERNATIVES"),EXACT(B56,"IMPLEMENTATION / EVIDENCE"),EXACT(B56,"PURCHASE / SELECTION"),EXACT(B56,"RISK / OBJECTION"),EXACT(B56,"OTHER"))),"INVALID - PROMPT FAMILY",IF(NOT(OR(EXACT(D56,"Google AI Overviews"),EXACT(D56,"Google AI Mode"),EXACT(D56,"ChatGPT search"),EXACT(D56,"Microsoft Copilot / Bing AI"),EXACT(D56,"Perplexity"),EXACT(D56,"Gemini"),EXACT(D56,"Other"))),"INVALID - SURFACE",IF(AND(NOT(EXACT(START!$B$10,"MULTI-SURFACE")),NOT(EXACT(D56,START!$B$10))),"INVALID - SURFACE OUT OF SCOPE",IF(AND(NOT(EXACT(START!$B$9,"MULTI-LOCALE")),NOT(EXACT(E56,START!$B$9))),"INVALID - LOCALE OUT OF SCOPE",IF(NOT(ISNUMBER(F56)),"INVALID - OBSERVED DATE",IF(OR(F56&lt;START!$B$11,F56&gt;START!$B$12),"INVALID - DATE OUT OF SCOPE",IF(NOT(OR(EXACT(H56,"BRAND / PROVIDER"),EXACT(H56,"CITED SOURCE"),EXACT(H56,"BRAND + SOURCE"),EXACT(H56,"OTHER"))),"INVALID - APPEARANCE TYPE",IF(NOT(OR(EXACT(I56,"DIRECT PROVIDER"),EXACT(I56,"SUBSTITUTE"),EXACT(I56,"PUBLISHER / REFERENCE"),EXACT(I56,"OFFICIAL AUTHORITY / DOCUMENTATION"),EXACT(I56,"MARKETPLACE / DIRECTORY / REVIEW"),EXACT(I56,"COMMUNITY / WITNESS"),EXACT(I56,"ANALYST / RESEARCH"),EXACT(I56,"UNRESOLVED"))),"INVALID - ROLE",IF(NOT(OR(EXACT(J56,"SAME BUYER + JOB"),EXACT(J56,"PARTIAL / SUBSTITUTE"),EXACT(J56,"NONE"),EXACT(J56,"UNKNOWN"))),"INVALID - BUYER OVERLAP",IF(NOT(OR(EXACT(M56,"YES"),EXACT(M56,"NO"),EXACT(M56,"NOT APPLICABLE / NO CITATION"))),"INVALID - PASSAGE CHECK",IF(AND(OR(EXACT(H56,"CITED SOURCE"),EXACT(H56,"BRAND + SOURCE")),EXACT(M56,"NOT APPLICABLE / NO CITATION")),"INVALID - CITATION/PASSAGE CONTRADICTION",IF(NOT(OR(EXACT(N56,"YES"),EXACT(N56,"NO - ONE OBSERVATION"),EXACT(N56,"NOT TESTED YET"))),"INVALID - REPEAT STATE",IF(EXACT(I56,"UNRESOLVED"),"UNRESOLVED - SOURCE ROLE",IF(EXACT(J56,"UNKNOWN"),"UNRESOLVED - BUYER OVERLAP",IF(AND(OR(EXACT(H56,"CITED SOURCE"),EXACT(H56,"BRAND + SOURCE")),EXACT(M56,"NO")),"EVIDENCE INSUFFICIENT - PASSAGE",IF(AND(OR(EXACT(H56,"CITED SOURCE"),EXACT(H56,"BRAND + SOURCE")),EXACT(M56,"YES"),OR(K56="",L56="")),"EVIDENCE INSUFFICIENT - CITATION DETAIL",IF(AND(EXACT(N56,"YES"),O56=""),"UNRESOLVED - REPEAT GROUP",IF(AND(EXACT(I56,"DIRECT PROVIDER"),EXACT(J56,"SAME BUYER + JOB")),"DIRECT COMPETITOR EVIDENCE",IF(AND(EXACT(I56,"SUBSTITUTE"),OR(EXACT(J56,"SAME BUYER + JOB"),EXACT(J56,"PARTIAL / SUBSTITUTE"))),"SUBSTITUTE COMPETITOR EVIDENCE",IF(AND(OR(EXACT(I56,"PUBLISHER / REFERENCE"),EXACT(I56,"OFFICIAL AUTHORITY / DOCUMENTATION"),EXACT(I56,"MARKETPLACE / DIRECTORY / REVIEW"),EXACT(I56,"COMMUNITY / WITNESS"),EXACT(I56,"ANALYST / RESEARCH")),EXACT(J56,"NONE")),"INFLUENTIAL NON-RIVAL SOURCE",IF(EXACT(J56,"NONE"),"NON-RIVAL EVIDENCE OBJECT","CLASSIFIED WITH BOUNDARY")))))))))))))))))))))))))</x:f>
      </x:c>
      <x:c r="S56" s="105" t="str">
        <x:f>IF(A56="","",IF(LEFT(R56,7)="INVALID","Correct the unsupported, contradictory, out-of-scope or duplicate controlled value before interpretation.",IF(R56="UNRESOLVED - START SCOPE","Complete START scope; row validity is intentionally blocked.",IF(R56="UNRESOLVED - ROW INPUT","Complete the required observation fields before interpretation.",IF(R56="UNRESOLVED - SOURCE ROLE","Inspect why the entity/source belongs in the answer and assign its role.",IF(R56="UNRESOLVED - BUYER OVERLAP","Establish same-buyer/same-job, substitute, partial or non-rival status.",IF(R56="UNRESOLVED - REPEAT GROUP","Assign the repeat observation to a repeat group before pattern comparison.",IF(R56="EVIDENCE INSUFFICIENT - PASSAGE","Open the cited source and record what claim or passage it supports.",IF(R56="EVIDENCE INSUFFICIENT - CITATION DETAIL","Record both the cited URL and the supported claim/passage before this citation-based observation can be shared.",IF(R56="DIRECT COMPETITOR EVIDENCE","Compare answer criteria, supporting sources and entity/product evidence before choosing an intervention.",IF(R56="SUBSTITUTE COMPETITOR EVIDENCE","Map substitution conditions and buyer trade-offs before treating the source as like-for-like.",IF(R56="INFLUENTIAL NON-RIVAL SOURCE","Route the gap to source, authority, entity or passage review - not the direct-competitor set.",IF(R56="NON-RIVAL EVIDENCE OBJECT","Use the observation only for the evidence/source role it performs.","Document the boundary before aggregation or handoff.")))))))))))))</x:f>
      </x:c>
      <x:c r="T56" s="105" t="str">
        <x:f>IF(A56="","",IF(OR(LEFT(R56,7)="INVALID",LEFT(R56,10)="UNRESOLVED",LEFT(R56,21)="EVIDENCE INSUFFICIENT",Q56="",P56=""),"NOT READY","READY TO SHARE"))</x:f>
      </x:c>
      <x:c r="U56" s="101"/>
    </x:row>
    <x:row r="57">
      <x:c r="A57" s="33"/>
      <x:c r="B57" s="33"/>
      <x:c r="C57" s="33"/>
      <x:c r="D57" s="33"/>
      <x:c r="E57" s="33"/>
      <x:c r="F57" s="64"/>
      <x:c r="G57" s="33"/>
      <x:c r="H57" s="33"/>
      <x:c r="I57" s="33"/>
      <x:c r="J57" s="33"/>
      <x:c r="K57" s="33"/>
      <x:c r="L57" s="33"/>
      <x:c r="M57" s="33"/>
      <x:c r="N57" s="101"/>
      <x:c r="O57" s="101"/>
      <x:c r="P57" s="101"/>
      <x:c r="Q57" s="101"/>
      <x:c r="R57" s="105" t="str">
        <x:f>IF(A57="","",IF(COUNTIF($A$2:$A$201,A57)&gt;1,"INVALID - DUPLICATE ID",IF(OR(START!$B$6="",START!$B$7="",START!$B$8="",START!$B$9="",START!$B$10="",START!$B$11="",START!$B$12=""),"UNRESOLVED - START SCOPE",IF(OR(B57="",C57="",D57="",E57="",F57="",G57="",H57="",I57="",J57="",M57="",N57="",P57=""),"UNRESOLVED - ROW INPUT",IF(NOT(OR(EXACT(B57,"CATEGORY / DEFINITION"),EXACT(B57,"PROBLEM / DIAGNOSTIC"),EXACT(B57,"COMPARISON / ALTERNATIVES"),EXACT(B57,"IMPLEMENTATION / EVIDENCE"),EXACT(B57,"PURCHASE / SELECTION"),EXACT(B57,"RISK / OBJECTION"),EXACT(B57,"OTHER"))),"INVALID - PROMPT FAMILY",IF(NOT(OR(EXACT(D57,"Google AI Overviews"),EXACT(D57,"Google AI Mode"),EXACT(D57,"ChatGPT search"),EXACT(D57,"Microsoft Copilot / Bing AI"),EXACT(D57,"Perplexity"),EXACT(D57,"Gemini"),EXACT(D57,"Other"))),"INVALID - SURFACE",IF(AND(NOT(EXACT(START!$B$10,"MULTI-SURFACE")),NOT(EXACT(D57,START!$B$10))),"INVALID - SURFACE OUT OF SCOPE",IF(AND(NOT(EXACT(START!$B$9,"MULTI-LOCALE")),NOT(EXACT(E57,START!$B$9))),"INVALID - LOCALE OUT OF SCOPE",IF(NOT(ISNUMBER(F57)),"INVALID - OBSERVED DATE",IF(OR(F57&lt;START!$B$11,F57&gt;START!$B$12),"INVALID - DATE OUT OF SCOPE",IF(NOT(OR(EXACT(H57,"BRAND / PROVIDER"),EXACT(H57,"CITED SOURCE"),EXACT(H57,"BRAND + SOURCE"),EXACT(H57,"OTHER"))),"INVALID - APPEARANCE TYPE",IF(NOT(OR(EXACT(I57,"DIRECT PROVIDER"),EXACT(I57,"SUBSTITUTE"),EXACT(I57,"PUBLISHER / REFERENCE"),EXACT(I57,"OFFICIAL AUTHORITY / DOCUMENTATION"),EXACT(I57,"MARKETPLACE / DIRECTORY / REVIEW"),EXACT(I57,"COMMUNITY / WITNESS"),EXACT(I57,"ANALYST / RESEARCH"),EXACT(I57,"UNRESOLVED"))),"INVALID - ROLE",IF(NOT(OR(EXACT(J57,"SAME BUYER + JOB"),EXACT(J57,"PARTIAL / SUBSTITUTE"),EXACT(J57,"NONE"),EXACT(J57,"UNKNOWN"))),"INVALID - BUYER OVERLAP",IF(NOT(OR(EXACT(M57,"YES"),EXACT(M57,"NO"),EXACT(M57,"NOT APPLICABLE / NO CITATION"))),"INVALID - PASSAGE CHECK",IF(AND(OR(EXACT(H57,"CITED SOURCE"),EXACT(H57,"BRAND + SOURCE")),EXACT(M57,"NOT APPLICABLE / NO CITATION")),"INVALID - CITATION/PASSAGE CONTRADICTION",IF(NOT(OR(EXACT(N57,"YES"),EXACT(N57,"NO - ONE OBSERVATION"),EXACT(N57,"NOT TESTED YET"))),"INVALID - REPEAT STATE",IF(EXACT(I57,"UNRESOLVED"),"UNRESOLVED - SOURCE ROLE",IF(EXACT(J57,"UNKNOWN"),"UNRESOLVED - BUYER OVERLAP",IF(AND(OR(EXACT(H57,"CITED SOURCE"),EXACT(H57,"BRAND + SOURCE")),EXACT(M57,"NO")),"EVIDENCE INSUFFICIENT - PASSAGE",IF(AND(OR(EXACT(H57,"CITED SOURCE"),EXACT(H57,"BRAND + SOURCE")),EXACT(M57,"YES"),OR(K57="",L57="")),"EVIDENCE INSUFFICIENT - CITATION DETAIL",IF(AND(EXACT(N57,"YES"),O57=""),"UNRESOLVED - REPEAT GROUP",IF(AND(EXACT(I57,"DIRECT PROVIDER"),EXACT(J57,"SAME BUYER + JOB")),"DIRECT COMPETITOR EVIDENCE",IF(AND(EXACT(I57,"SUBSTITUTE"),OR(EXACT(J57,"SAME BUYER + JOB"),EXACT(J57,"PARTIAL / SUBSTITUTE"))),"SUBSTITUTE COMPETITOR EVIDENCE",IF(AND(OR(EXACT(I57,"PUBLISHER / REFERENCE"),EXACT(I57,"OFFICIAL AUTHORITY / DOCUMENTATION"),EXACT(I57,"MARKETPLACE / DIRECTORY / REVIEW"),EXACT(I57,"COMMUNITY / WITNESS"),EXACT(I57,"ANALYST / RESEARCH")),EXACT(J57,"NONE")),"INFLUENTIAL NON-RIVAL SOURCE",IF(EXACT(J57,"NONE"),"NON-RIVAL EVIDENCE OBJECT","CLASSIFIED WITH BOUNDARY")))))))))))))))))))))))))</x:f>
      </x:c>
      <x:c r="S57" s="105" t="str">
        <x:f>IF(A57="","",IF(LEFT(R57,7)="INVALID","Correct the unsupported, contradictory, out-of-scope or duplicate controlled value before interpretation.",IF(R57="UNRESOLVED - START SCOPE","Complete START scope; row validity is intentionally blocked.",IF(R57="UNRESOLVED - ROW INPUT","Complete the required observation fields before interpretation.",IF(R57="UNRESOLVED - SOURCE ROLE","Inspect why the entity/source belongs in the answer and assign its role.",IF(R57="UNRESOLVED - BUYER OVERLAP","Establish same-buyer/same-job, substitute, partial or non-rival status.",IF(R57="UNRESOLVED - REPEAT GROUP","Assign the repeat observation to a repeat group before pattern comparison.",IF(R57="EVIDENCE INSUFFICIENT - PASSAGE","Open the cited source and record what claim or passage it supports.",IF(R57="EVIDENCE INSUFFICIENT - CITATION DETAIL","Record both the cited URL and the supported claim/passage before this citation-based observation can be shared.",IF(R57="DIRECT COMPETITOR EVIDENCE","Compare answer criteria, supporting sources and entity/product evidence before choosing an intervention.",IF(R57="SUBSTITUTE COMPETITOR EVIDENCE","Map substitution conditions and buyer trade-offs before treating the source as like-for-like.",IF(R57="INFLUENTIAL NON-RIVAL SOURCE","Route the gap to source, authority, entity or passage review - not the direct-competitor set.",IF(R57="NON-RIVAL EVIDENCE OBJECT","Use the observation only for the evidence/source role it performs.","Document the boundary before aggregation or handoff.")))))))))))))</x:f>
      </x:c>
      <x:c r="T57" s="105" t="str">
        <x:f>IF(A57="","",IF(OR(LEFT(R57,7)="INVALID",LEFT(R57,10)="UNRESOLVED",LEFT(R57,21)="EVIDENCE INSUFFICIENT",Q57="",P57=""),"NOT READY","READY TO SHARE"))</x:f>
      </x:c>
      <x:c r="U57" s="101"/>
    </x:row>
    <x:row r="58">
      <x:c r="A58" s="33"/>
      <x:c r="B58" s="33"/>
      <x:c r="C58" s="33"/>
      <x:c r="D58" s="33"/>
      <x:c r="E58" s="33"/>
      <x:c r="F58" s="64"/>
      <x:c r="G58" s="33"/>
      <x:c r="H58" s="33"/>
      <x:c r="I58" s="33"/>
      <x:c r="J58" s="33"/>
      <x:c r="K58" s="33"/>
      <x:c r="L58" s="33"/>
      <x:c r="M58" s="33"/>
      <x:c r="N58" s="101"/>
      <x:c r="O58" s="101"/>
      <x:c r="P58" s="101"/>
      <x:c r="Q58" s="101"/>
      <x:c r="R58" s="105" t="str">
        <x:f>IF(A58="","",IF(COUNTIF($A$2:$A$201,A58)&gt;1,"INVALID - DUPLICATE ID",IF(OR(START!$B$6="",START!$B$7="",START!$B$8="",START!$B$9="",START!$B$10="",START!$B$11="",START!$B$12=""),"UNRESOLVED - START SCOPE",IF(OR(B58="",C58="",D58="",E58="",F58="",G58="",H58="",I58="",J58="",M58="",N58="",P58=""),"UNRESOLVED - ROW INPUT",IF(NOT(OR(EXACT(B58,"CATEGORY / DEFINITION"),EXACT(B58,"PROBLEM / DIAGNOSTIC"),EXACT(B58,"COMPARISON / ALTERNATIVES"),EXACT(B58,"IMPLEMENTATION / EVIDENCE"),EXACT(B58,"PURCHASE / SELECTION"),EXACT(B58,"RISK / OBJECTION"),EXACT(B58,"OTHER"))),"INVALID - PROMPT FAMILY",IF(NOT(OR(EXACT(D58,"Google AI Overviews"),EXACT(D58,"Google AI Mode"),EXACT(D58,"ChatGPT search"),EXACT(D58,"Microsoft Copilot / Bing AI"),EXACT(D58,"Perplexity"),EXACT(D58,"Gemini"),EXACT(D58,"Other"))),"INVALID - SURFACE",IF(AND(NOT(EXACT(START!$B$10,"MULTI-SURFACE")),NOT(EXACT(D58,START!$B$10))),"INVALID - SURFACE OUT OF SCOPE",IF(AND(NOT(EXACT(START!$B$9,"MULTI-LOCALE")),NOT(EXACT(E58,START!$B$9))),"INVALID - LOCALE OUT OF SCOPE",IF(NOT(ISNUMBER(F58)),"INVALID - OBSERVED DATE",IF(OR(F58&lt;START!$B$11,F58&gt;START!$B$12),"INVALID - DATE OUT OF SCOPE",IF(NOT(OR(EXACT(H58,"BRAND / PROVIDER"),EXACT(H58,"CITED SOURCE"),EXACT(H58,"BRAND + SOURCE"),EXACT(H58,"OTHER"))),"INVALID - APPEARANCE TYPE",IF(NOT(OR(EXACT(I58,"DIRECT PROVIDER"),EXACT(I58,"SUBSTITUTE"),EXACT(I58,"PUBLISHER / REFERENCE"),EXACT(I58,"OFFICIAL AUTHORITY / DOCUMENTATION"),EXACT(I58,"MARKETPLACE / DIRECTORY / REVIEW"),EXACT(I58,"COMMUNITY / WITNESS"),EXACT(I58,"ANALYST / RESEARCH"),EXACT(I58,"UNRESOLVED"))),"INVALID - ROLE",IF(NOT(OR(EXACT(J58,"SAME BUYER + JOB"),EXACT(J58,"PARTIAL / SUBSTITUTE"),EXACT(J58,"NONE"),EXACT(J58,"UNKNOWN"))),"INVALID - BUYER OVERLAP",IF(NOT(OR(EXACT(M58,"YES"),EXACT(M58,"NO"),EXACT(M58,"NOT APPLICABLE / NO CITATION"))),"INVALID - PASSAGE CHECK",IF(AND(OR(EXACT(H58,"CITED SOURCE"),EXACT(H58,"BRAND + SOURCE")),EXACT(M58,"NOT APPLICABLE / NO CITATION")),"INVALID - CITATION/PASSAGE CONTRADICTION",IF(NOT(OR(EXACT(N58,"YES"),EXACT(N58,"NO - ONE OBSERVATION"),EXACT(N58,"NOT TESTED YET"))),"INVALID - REPEAT STATE",IF(EXACT(I58,"UNRESOLVED"),"UNRESOLVED - SOURCE ROLE",IF(EXACT(J58,"UNKNOWN"),"UNRESOLVED - BUYER OVERLAP",IF(AND(OR(EXACT(H58,"CITED SOURCE"),EXACT(H58,"BRAND + SOURCE")),EXACT(M58,"NO")),"EVIDENCE INSUFFICIENT - PASSAGE",IF(AND(OR(EXACT(H58,"CITED SOURCE"),EXACT(H58,"BRAND + SOURCE")),EXACT(M58,"YES"),OR(K58="",L58="")),"EVIDENCE INSUFFICIENT - CITATION DETAIL",IF(AND(EXACT(N58,"YES"),O58=""),"UNRESOLVED - REPEAT GROUP",IF(AND(EXACT(I58,"DIRECT PROVIDER"),EXACT(J58,"SAME BUYER + JOB")),"DIRECT COMPETITOR EVIDENCE",IF(AND(EXACT(I58,"SUBSTITUTE"),OR(EXACT(J58,"SAME BUYER + JOB"),EXACT(J58,"PARTIAL / SUBSTITUTE"))),"SUBSTITUTE COMPETITOR EVIDENCE",IF(AND(OR(EXACT(I58,"PUBLISHER / REFERENCE"),EXACT(I58,"OFFICIAL AUTHORITY / DOCUMENTATION"),EXACT(I58,"MARKETPLACE / DIRECTORY / REVIEW"),EXACT(I58,"COMMUNITY / WITNESS"),EXACT(I58,"ANALYST / RESEARCH")),EXACT(J58,"NONE")),"INFLUENTIAL NON-RIVAL SOURCE",IF(EXACT(J58,"NONE"),"NON-RIVAL EVIDENCE OBJECT","CLASSIFIED WITH BOUNDARY")))))))))))))))))))))))))</x:f>
      </x:c>
      <x:c r="S58" s="105" t="str">
        <x:f>IF(A58="","",IF(LEFT(R58,7)="INVALID","Correct the unsupported, contradictory, out-of-scope or duplicate controlled value before interpretation.",IF(R58="UNRESOLVED - START SCOPE","Complete START scope; row validity is intentionally blocked.",IF(R58="UNRESOLVED - ROW INPUT","Complete the required observation fields before interpretation.",IF(R58="UNRESOLVED - SOURCE ROLE","Inspect why the entity/source belongs in the answer and assign its role.",IF(R58="UNRESOLVED - BUYER OVERLAP","Establish same-buyer/same-job, substitute, partial or non-rival status.",IF(R58="UNRESOLVED - REPEAT GROUP","Assign the repeat observation to a repeat group before pattern comparison.",IF(R58="EVIDENCE INSUFFICIENT - PASSAGE","Open the cited source and record what claim or passage it supports.",IF(R58="EVIDENCE INSUFFICIENT - CITATION DETAIL","Record both the cited URL and the supported claim/passage before this citation-based observation can be shared.",IF(R58="DIRECT COMPETITOR EVIDENCE","Compare answer criteria, supporting sources and entity/product evidence before choosing an intervention.",IF(R58="SUBSTITUTE COMPETITOR EVIDENCE","Map substitution conditions and buyer trade-offs before treating the source as like-for-like.",IF(R58="INFLUENTIAL NON-RIVAL SOURCE","Route the gap to source, authority, entity or passage review - not the direct-competitor set.",IF(R58="NON-RIVAL EVIDENCE OBJECT","Use the observation only for the evidence/source role it performs.","Document the boundary before aggregation or handoff.")))))))))))))</x:f>
      </x:c>
      <x:c r="T58" s="105" t="str">
        <x:f>IF(A58="","",IF(OR(LEFT(R58,7)="INVALID",LEFT(R58,10)="UNRESOLVED",LEFT(R58,21)="EVIDENCE INSUFFICIENT",Q58="",P58=""),"NOT READY","READY TO SHARE"))</x:f>
      </x:c>
      <x:c r="U58" s="101"/>
    </x:row>
    <x:row r="59">
      <x:c r="A59" s="33"/>
      <x:c r="B59" s="33"/>
      <x:c r="C59" s="33"/>
      <x:c r="D59" s="33"/>
      <x:c r="E59" s="33"/>
      <x:c r="F59" s="64"/>
      <x:c r="G59" s="33"/>
      <x:c r="H59" s="33"/>
      <x:c r="I59" s="33"/>
      <x:c r="J59" s="33"/>
      <x:c r="K59" s="33"/>
      <x:c r="L59" s="33"/>
      <x:c r="M59" s="33"/>
      <x:c r="N59" s="101"/>
      <x:c r="O59" s="101"/>
      <x:c r="P59" s="101"/>
      <x:c r="Q59" s="101"/>
      <x:c r="R59" s="105" t="str">
        <x:f>IF(A59="","",IF(COUNTIF($A$2:$A$201,A59)&gt;1,"INVALID - DUPLICATE ID",IF(OR(START!$B$6="",START!$B$7="",START!$B$8="",START!$B$9="",START!$B$10="",START!$B$11="",START!$B$12=""),"UNRESOLVED - START SCOPE",IF(OR(B59="",C59="",D59="",E59="",F59="",G59="",H59="",I59="",J59="",M59="",N59="",P59=""),"UNRESOLVED - ROW INPUT",IF(NOT(OR(EXACT(B59,"CATEGORY / DEFINITION"),EXACT(B59,"PROBLEM / DIAGNOSTIC"),EXACT(B59,"COMPARISON / ALTERNATIVES"),EXACT(B59,"IMPLEMENTATION / EVIDENCE"),EXACT(B59,"PURCHASE / SELECTION"),EXACT(B59,"RISK / OBJECTION"),EXACT(B59,"OTHER"))),"INVALID - PROMPT FAMILY",IF(NOT(OR(EXACT(D59,"Google AI Overviews"),EXACT(D59,"Google AI Mode"),EXACT(D59,"ChatGPT search"),EXACT(D59,"Microsoft Copilot / Bing AI"),EXACT(D59,"Perplexity"),EXACT(D59,"Gemini"),EXACT(D59,"Other"))),"INVALID - SURFACE",IF(AND(NOT(EXACT(START!$B$10,"MULTI-SURFACE")),NOT(EXACT(D59,START!$B$10))),"INVALID - SURFACE OUT OF SCOPE",IF(AND(NOT(EXACT(START!$B$9,"MULTI-LOCALE")),NOT(EXACT(E59,START!$B$9))),"INVALID - LOCALE OUT OF SCOPE",IF(NOT(ISNUMBER(F59)),"INVALID - OBSERVED DATE",IF(OR(F59&lt;START!$B$11,F59&gt;START!$B$12),"INVALID - DATE OUT OF SCOPE",IF(NOT(OR(EXACT(H59,"BRAND / PROVIDER"),EXACT(H59,"CITED SOURCE"),EXACT(H59,"BRAND + SOURCE"),EXACT(H59,"OTHER"))),"INVALID - APPEARANCE TYPE",IF(NOT(OR(EXACT(I59,"DIRECT PROVIDER"),EXACT(I59,"SUBSTITUTE"),EXACT(I59,"PUBLISHER / REFERENCE"),EXACT(I59,"OFFICIAL AUTHORITY / DOCUMENTATION"),EXACT(I59,"MARKETPLACE / DIRECTORY / REVIEW"),EXACT(I59,"COMMUNITY / WITNESS"),EXACT(I59,"ANALYST / RESEARCH"),EXACT(I59,"UNRESOLVED"))),"INVALID - ROLE",IF(NOT(OR(EXACT(J59,"SAME BUYER + JOB"),EXACT(J59,"PARTIAL / SUBSTITUTE"),EXACT(J59,"NONE"),EXACT(J59,"UNKNOWN"))),"INVALID - BUYER OVERLAP",IF(NOT(OR(EXACT(M59,"YES"),EXACT(M59,"NO"),EXACT(M59,"NOT APPLICABLE / NO CITATION"))),"INVALID - PASSAGE CHECK",IF(AND(OR(EXACT(H59,"CITED SOURCE"),EXACT(H59,"BRAND + SOURCE")),EXACT(M59,"NOT APPLICABLE / NO CITATION")),"INVALID - CITATION/PASSAGE CONTRADICTION",IF(NOT(OR(EXACT(N59,"YES"),EXACT(N59,"NO - ONE OBSERVATION"),EXACT(N59,"NOT TESTED YET"))),"INVALID - REPEAT STATE",IF(EXACT(I59,"UNRESOLVED"),"UNRESOLVED - SOURCE ROLE",IF(EXACT(J59,"UNKNOWN"),"UNRESOLVED - BUYER OVERLAP",IF(AND(OR(EXACT(H59,"CITED SOURCE"),EXACT(H59,"BRAND + SOURCE")),EXACT(M59,"NO")),"EVIDENCE INSUFFICIENT - PASSAGE",IF(AND(OR(EXACT(H59,"CITED SOURCE"),EXACT(H59,"BRAND + SOURCE")),EXACT(M59,"YES"),OR(K59="",L59="")),"EVIDENCE INSUFFICIENT - CITATION DETAIL",IF(AND(EXACT(N59,"YES"),O59=""),"UNRESOLVED - REPEAT GROUP",IF(AND(EXACT(I59,"DIRECT PROVIDER"),EXACT(J59,"SAME BUYER + JOB")),"DIRECT COMPETITOR EVIDENCE",IF(AND(EXACT(I59,"SUBSTITUTE"),OR(EXACT(J59,"SAME BUYER + JOB"),EXACT(J59,"PARTIAL / SUBSTITUTE"))),"SUBSTITUTE COMPETITOR EVIDENCE",IF(AND(OR(EXACT(I59,"PUBLISHER / REFERENCE"),EXACT(I59,"OFFICIAL AUTHORITY / DOCUMENTATION"),EXACT(I59,"MARKETPLACE / DIRECTORY / REVIEW"),EXACT(I59,"COMMUNITY / WITNESS"),EXACT(I59,"ANALYST / RESEARCH")),EXACT(J59,"NONE")),"INFLUENTIAL NON-RIVAL SOURCE",IF(EXACT(J59,"NONE"),"NON-RIVAL EVIDENCE OBJECT","CLASSIFIED WITH BOUNDARY")))))))))))))))))))))))))</x:f>
      </x:c>
      <x:c r="S59" s="105" t="str">
        <x:f>IF(A59="","",IF(LEFT(R59,7)="INVALID","Correct the unsupported, contradictory, out-of-scope or duplicate controlled value before interpretation.",IF(R59="UNRESOLVED - START SCOPE","Complete START scope; row validity is intentionally blocked.",IF(R59="UNRESOLVED - ROW INPUT","Complete the required observation fields before interpretation.",IF(R59="UNRESOLVED - SOURCE ROLE","Inspect why the entity/source belongs in the answer and assign its role.",IF(R59="UNRESOLVED - BUYER OVERLAP","Establish same-buyer/same-job, substitute, partial or non-rival status.",IF(R59="UNRESOLVED - REPEAT GROUP","Assign the repeat observation to a repeat group before pattern comparison.",IF(R59="EVIDENCE INSUFFICIENT - PASSAGE","Open the cited source and record what claim or passage it supports.",IF(R59="EVIDENCE INSUFFICIENT - CITATION DETAIL","Record both the cited URL and the supported claim/passage before this citation-based observation can be shared.",IF(R59="DIRECT COMPETITOR EVIDENCE","Compare answer criteria, supporting sources and entity/product evidence before choosing an intervention.",IF(R59="SUBSTITUTE COMPETITOR EVIDENCE","Map substitution conditions and buyer trade-offs before treating the source as like-for-like.",IF(R59="INFLUENTIAL NON-RIVAL SOURCE","Route the gap to source, authority, entity or passage review - not the direct-competitor set.",IF(R59="NON-RIVAL EVIDENCE OBJECT","Use the observation only for the evidence/source role it performs.","Document the boundary before aggregation or handoff.")))))))))))))</x:f>
      </x:c>
      <x:c r="T59" s="105" t="str">
        <x:f>IF(A59="","",IF(OR(LEFT(R59,7)="INVALID",LEFT(R59,10)="UNRESOLVED",LEFT(R59,21)="EVIDENCE INSUFFICIENT",Q59="",P59=""),"NOT READY","READY TO SHARE"))</x:f>
      </x:c>
      <x:c r="U59" s="101"/>
    </x:row>
    <x:row r="60">
      <x:c r="A60" s="33"/>
      <x:c r="B60" s="33"/>
      <x:c r="C60" s="33"/>
      <x:c r="D60" s="33"/>
      <x:c r="E60" s="33"/>
      <x:c r="F60" s="64"/>
      <x:c r="G60" s="33"/>
      <x:c r="H60" s="33"/>
      <x:c r="I60" s="33"/>
      <x:c r="J60" s="33"/>
      <x:c r="K60" s="33"/>
      <x:c r="L60" s="33"/>
      <x:c r="M60" s="33"/>
      <x:c r="N60" s="101"/>
      <x:c r="O60" s="101"/>
      <x:c r="P60" s="101"/>
      <x:c r="Q60" s="101"/>
      <x:c r="R60" s="105" t="str">
        <x:f>IF(A60="","",IF(COUNTIF($A$2:$A$201,A60)&gt;1,"INVALID - DUPLICATE ID",IF(OR(START!$B$6="",START!$B$7="",START!$B$8="",START!$B$9="",START!$B$10="",START!$B$11="",START!$B$12=""),"UNRESOLVED - START SCOPE",IF(OR(B60="",C60="",D60="",E60="",F60="",G60="",H60="",I60="",J60="",M60="",N60="",P60=""),"UNRESOLVED - ROW INPUT",IF(NOT(OR(EXACT(B60,"CATEGORY / DEFINITION"),EXACT(B60,"PROBLEM / DIAGNOSTIC"),EXACT(B60,"COMPARISON / ALTERNATIVES"),EXACT(B60,"IMPLEMENTATION / EVIDENCE"),EXACT(B60,"PURCHASE / SELECTION"),EXACT(B60,"RISK / OBJECTION"),EXACT(B60,"OTHER"))),"INVALID - PROMPT FAMILY",IF(NOT(OR(EXACT(D60,"Google AI Overviews"),EXACT(D60,"Google AI Mode"),EXACT(D60,"ChatGPT search"),EXACT(D60,"Microsoft Copilot / Bing AI"),EXACT(D60,"Perplexity"),EXACT(D60,"Gemini"),EXACT(D60,"Other"))),"INVALID - SURFACE",IF(AND(NOT(EXACT(START!$B$10,"MULTI-SURFACE")),NOT(EXACT(D60,START!$B$10))),"INVALID - SURFACE OUT OF SCOPE",IF(AND(NOT(EXACT(START!$B$9,"MULTI-LOCALE")),NOT(EXACT(E60,START!$B$9))),"INVALID - LOCALE OUT OF SCOPE",IF(NOT(ISNUMBER(F60)),"INVALID - OBSERVED DATE",IF(OR(F60&lt;START!$B$11,F60&gt;START!$B$12),"INVALID - DATE OUT OF SCOPE",IF(NOT(OR(EXACT(H60,"BRAND / PROVIDER"),EXACT(H60,"CITED SOURCE"),EXACT(H60,"BRAND + SOURCE"),EXACT(H60,"OTHER"))),"INVALID - APPEARANCE TYPE",IF(NOT(OR(EXACT(I60,"DIRECT PROVIDER"),EXACT(I60,"SUBSTITUTE"),EXACT(I60,"PUBLISHER / REFERENCE"),EXACT(I60,"OFFICIAL AUTHORITY / DOCUMENTATION"),EXACT(I60,"MARKETPLACE / DIRECTORY / REVIEW"),EXACT(I60,"COMMUNITY / WITNESS"),EXACT(I60,"ANALYST / RESEARCH"),EXACT(I60,"UNRESOLVED"))),"INVALID - ROLE",IF(NOT(OR(EXACT(J60,"SAME BUYER + JOB"),EXACT(J60,"PARTIAL / SUBSTITUTE"),EXACT(J60,"NONE"),EXACT(J60,"UNKNOWN"))),"INVALID - BUYER OVERLAP",IF(NOT(OR(EXACT(M60,"YES"),EXACT(M60,"NO"),EXACT(M60,"NOT APPLICABLE / NO CITATION"))),"INVALID - PASSAGE CHECK",IF(AND(OR(EXACT(H60,"CITED SOURCE"),EXACT(H60,"BRAND + SOURCE")),EXACT(M60,"NOT APPLICABLE / NO CITATION")),"INVALID - CITATION/PASSAGE CONTRADICTION",IF(NOT(OR(EXACT(N60,"YES"),EXACT(N60,"NO - ONE OBSERVATION"),EXACT(N60,"NOT TESTED YET"))),"INVALID - REPEAT STATE",IF(EXACT(I60,"UNRESOLVED"),"UNRESOLVED - SOURCE ROLE",IF(EXACT(J60,"UNKNOWN"),"UNRESOLVED - BUYER OVERLAP",IF(AND(OR(EXACT(H60,"CITED SOURCE"),EXACT(H60,"BRAND + SOURCE")),EXACT(M60,"NO")),"EVIDENCE INSUFFICIENT - PASSAGE",IF(AND(OR(EXACT(H60,"CITED SOURCE"),EXACT(H60,"BRAND + SOURCE")),EXACT(M60,"YES"),OR(K60="",L60="")),"EVIDENCE INSUFFICIENT - CITATION DETAIL",IF(AND(EXACT(N60,"YES"),O60=""),"UNRESOLVED - REPEAT GROUP",IF(AND(EXACT(I60,"DIRECT PROVIDER"),EXACT(J60,"SAME BUYER + JOB")),"DIRECT COMPETITOR EVIDENCE",IF(AND(EXACT(I60,"SUBSTITUTE"),OR(EXACT(J60,"SAME BUYER + JOB"),EXACT(J60,"PARTIAL / SUBSTITUTE"))),"SUBSTITUTE COMPETITOR EVIDENCE",IF(AND(OR(EXACT(I60,"PUBLISHER / REFERENCE"),EXACT(I60,"OFFICIAL AUTHORITY / DOCUMENTATION"),EXACT(I60,"MARKETPLACE / DIRECTORY / REVIEW"),EXACT(I60,"COMMUNITY / WITNESS"),EXACT(I60,"ANALYST / RESEARCH")),EXACT(J60,"NONE")),"INFLUENTIAL NON-RIVAL SOURCE",IF(EXACT(J60,"NONE"),"NON-RIVAL EVIDENCE OBJECT","CLASSIFIED WITH BOUNDARY")))))))))))))))))))))))))</x:f>
      </x:c>
      <x:c r="S60" s="105" t="str">
        <x:f>IF(A60="","",IF(LEFT(R60,7)="INVALID","Correct the unsupported, contradictory, out-of-scope or duplicate controlled value before interpretation.",IF(R60="UNRESOLVED - START SCOPE","Complete START scope; row validity is intentionally blocked.",IF(R60="UNRESOLVED - ROW INPUT","Complete the required observation fields before interpretation.",IF(R60="UNRESOLVED - SOURCE ROLE","Inspect why the entity/source belongs in the answer and assign its role.",IF(R60="UNRESOLVED - BUYER OVERLAP","Establish same-buyer/same-job, substitute, partial or non-rival status.",IF(R60="UNRESOLVED - REPEAT GROUP","Assign the repeat observation to a repeat group before pattern comparison.",IF(R60="EVIDENCE INSUFFICIENT - PASSAGE","Open the cited source and record what claim or passage it supports.",IF(R60="EVIDENCE INSUFFICIENT - CITATION DETAIL","Record both the cited URL and the supported claim/passage before this citation-based observation can be shared.",IF(R60="DIRECT COMPETITOR EVIDENCE","Compare answer criteria, supporting sources and entity/product evidence before choosing an intervention.",IF(R60="SUBSTITUTE COMPETITOR EVIDENCE","Map substitution conditions and buyer trade-offs before treating the source as like-for-like.",IF(R60="INFLUENTIAL NON-RIVAL SOURCE","Route the gap to source, authority, entity or passage review - not the direct-competitor set.",IF(R60="NON-RIVAL EVIDENCE OBJECT","Use the observation only for the evidence/source role it performs.","Document the boundary before aggregation or handoff.")))))))))))))</x:f>
      </x:c>
      <x:c r="T60" s="105" t="str">
        <x:f>IF(A60="","",IF(OR(LEFT(R60,7)="INVALID",LEFT(R60,10)="UNRESOLVED",LEFT(R60,21)="EVIDENCE INSUFFICIENT",Q60="",P60=""),"NOT READY","READY TO SHARE"))</x:f>
      </x:c>
      <x:c r="U60" s="101"/>
    </x:row>
    <x:row r="61">
      <x:c r="A61" s="33"/>
      <x:c r="B61" s="33"/>
      <x:c r="C61" s="33"/>
      <x:c r="D61" s="33"/>
      <x:c r="E61" s="33"/>
      <x:c r="F61" s="64"/>
      <x:c r="G61" s="33"/>
      <x:c r="H61" s="33"/>
      <x:c r="I61" s="33"/>
      <x:c r="J61" s="33"/>
      <x:c r="K61" s="33"/>
      <x:c r="L61" s="33"/>
      <x:c r="M61" s="33"/>
      <x:c r="N61" s="101"/>
      <x:c r="O61" s="101"/>
      <x:c r="P61" s="101"/>
      <x:c r="Q61" s="101"/>
      <x:c r="R61" s="105" t="str">
        <x:f>IF(A61="","",IF(COUNTIF($A$2:$A$201,A61)&gt;1,"INVALID - DUPLICATE ID",IF(OR(START!$B$6="",START!$B$7="",START!$B$8="",START!$B$9="",START!$B$10="",START!$B$11="",START!$B$12=""),"UNRESOLVED - START SCOPE",IF(OR(B61="",C61="",D61="",E61="",F61="",G61="",H61="",I61="",J61="",M61="",N61="",P61=""),"UNRESOLVED - ROW INPUT",IF(NOT(OR(EXACT(B61,"CATEGORY / DEFINITION"),EXACT(B61,"PROBLEM / DIAGNOSTIC"),EXACT(B61,"COMPARISON / ALTERNATIVES"),EXACT(B61,"IMPLEMENTATION / EVIDENCE"),EXACT(B61,"PURCHASE / SELECTION"),EXACT(B61,"RISK / OBJECTION"),EXACT(B61,"OTHER"))),"INVALID - PROMPT FAMILY",IF(NOT(OR(EXACT(D61,"Google AI Overviews"),EXACT(D61,"Google AI Mode"),EXACT(D61,"ChatGPT search"),EXACT(D61,"Microsoft Copilot / Bing AI"),EXACT(D61,"Perplexity"),EXACT(D61,"Gemini"),EXACT(D61,"Other"))),"INVALID - SURFACE",IF(AND(NOT(EXACT(START!$B$10,"MULTI-SURFACE")),NOT(EXACT(D61,START!$B$10))),"INVALID - SURFACE OUT OF SCOPE",IF(AND(NOT(EXACT(START!$B$9,"MULTI-LOCALE")),NOT(EXACT(E61,START!$B$9))),"INVALID - LOCALE OUT OF SCOPE",IF(NOT(ISNUMBER(F61)),"INVALID - OBSERVED DATE",IF(OR(F61&lt;START!$B$11,F61&gt;START!$B$12),"INVALID - DATE OUT OF SCOPE",IF(NOT(OR(EXACT(H61,"BRAND / PROVIDER"),EXACT(H61,"CITED SOURCE"),EXACT(H61,"BRAND + SOURCE"),EXACT(H61,"OTHER"))),"INVALID - APPEARANCE TYPE",IF(NOT(OR(EXACT(I61,"DIRECT PROVIDER"),EXACT(I61,"SUBSTITUTE"),EXACT(I61,"PUBLISHER / REFERENCE"),EXACT(I61,"OFFICIAL AUTHORITY / DOCUMENTATION"),EXACT(I61,"MARKETPLACE / DIRECTORY / REVIEW"),EXACT(I61,"COMMUNITY / WITNESS"),EXACT(I61,"ANALYST / RESEARCH"),EXACT(I61,"UNRESOLVED"))),"INVALID - ROLE",IF(NOT(OR(EXACT(J61,"SAME BUYER + JOB"),EXACT(J61,"PARTIAL / SUBSTITUTE"),EXACT(J61,"NONE"),EXACT(J61,"UNKNOWN"))),"INVALID - BUYER OVERLAP",IF(NOT(OR(EXACT(M61,"YES"),EXACT(M61,"NO"),EXACT(M61,"NOT APPLICABLE / NO CITATION"))),"INVALID - PASSAGE CHECK",IF(AND(OR(EXACT(H61,"CITED SOURCE"),EXACT(H61,"BRAND + SOURCE")),EXACT(M61,"NOT APPLICABLE / NO CITATION")),"INVALID - CITATION/PASSAGE CONTRADICTION",IF(NOT(OR(EXACT(N61,"YES"),EXACT(N61,"NO - ONE OBSERVATION"),EXACT(N61,"NOT TESTED YET"))),"INVALID - REPEAT STATE",IF(EXACT(I61,"UNRESOLVED"),"UNRESOLVED - SOURCE ROLE",IF(EXACT(J61,"UNKNOWN"),"UNRESOLVED - BUYER OVERLAP",IF(AND(OR(EXACT(H61,"CITED SOURCE"),EXACT(H61,"BRAND + SOURCE")),EXACT(M61,"NO")),"EVIDENCE INSUFFICIENT - PASSAGE",IF(AND(OR(EXACT(H61,"CITED SOURCE"),EXACT(H61,"BRAND + SOURCE")),EXACT(M61,"YES"),OR(K61="",L61="")),"EVIDENCE INSUFFICIENT - CITATION DETAIL",IF(AND(EXACT(N61,"YES"),O61=""),"UNRESOLVED - REPEAT GROUP",IF(AND(EXACT(I61,"DIRECT PROVIDER"),EXACT(J61,"SAME BUYER + JOB")),"DIRECT COMPETITOR EVIDENCE",IF(AND(EXACT(I61,"SUBSTITUTE"),OR(EXACT(J61,"SAME BUYER + JOB"),EXACT(J61,"PARTIAL / SUBSTITUTE"))),"SUBSTITUTE COMPETITOR EVIDENCE",IF(AND(OR(EXACT(I61,"PUBLISHER / REFERENCE"),EXACT(I61,"OFFICIAL AUTHORITY / DOCUMENTATION"),EXACT(I61,"MARKETPLACE / DIRECTORY / REVIEW"),EXACT(I61,"COMMUNITY / WITNESS"),EXACT(I61,"ANALYST / RESEARCH")),EXACT(J61,"NONE")),"INFLUENTIAL NON-RIVAL SOURCE",IF(EXACT(J61,"NONE"),"NON-RIVAL EVIDENCE OBJECT","CLASSIFIED WITH BOUNDARY")))))))))))))))))))))))))</x:f>
      </x:c>
      <x:c r="S61" s="105" t="str">
        <x:f>IF(A61="","",IF(LEFT(R61,7)="INVALID","Correct the unsupported, contradictory, out-of-scope or duplicate controlled value before interpretation.",IF(R61="UNRESOLVED - START SCOPE","Complete START scope; row validity is intentionally blocked.",IF(R61="UNRESOLVED - ROW INPUT","Complete the required observation fields before interpretation.",IF(R61="UNRESOLVED - SOURCE ROLE","Inspect why the entity/source belongs in the answer and assign its role.",IF(R61="UNRESOLVED - BUYER OVERLAP","Establish same-buyer/same-job, substitute, partial or non-rival status.",IF(R61="UNRESOLVED - REPEAT GROUP","Assign the repeat observation to a repeat group before pattern comparison.",IF(R61="EVIDENCE INSUFFICIENT - PASSAGE","Open the cited source and record what claim or passage it supports.",IF(R61="EVIDENCE INSUFFICIENT - CITATION DETAIL","Record both the cited URL and the supported claim/passage before this citation-based observation can be shared.",IF(R61="DIRECT COMPETITOR EVIDENCE","Compare answer criteria, supporting sources and entity/product evidence before choosing an intervention.",IF(R61="SUBSTITUTE COMPETITOR EVIDENCE","Map substitution conditions and buyer trade-offs before treating the source as like-for-like.",IF(R61="INFLUENTIAL NON-RIVAL SOURCE","Route the gap to source, authority, entity or passage review - not the direct-competitor set.",IF(R61="NON-RIVAL EVIDENCE OBJECT","Use the observation only for the evidence/source role it performs.","Document the boundary before aggregation or handoff.")))))))))))))</x:f>
      </x:c>
      <x:c r="T61" s="105" t="str">
        <x:f>IF(A61="","",IF(OR(LEFT(R61,7)="INVALID",LEFT(R61,10)="UNRESOLVED",LEFT(R61,21)="EVIDENCE INSUFFICIENT",Q61="",P61=""),"NOT READY","READY TO SHARE"))</x:f>
      </x:c>
      <x:c r="U61" s="101"/>
    </x:row>
    <x:row r="62">
      <x:c r="A62" s="33"/>
      <x:c r="B62" s="33"/>
      <x:c r="C62" s="33"/>
      <x:c r="D62" s="33"/>
      <x:c r="E62" s="33"/>
      <x:c r="F62" s="64"/>
      <x:c r="G62" s="33"/>
      <x:c r="H62" s="33"/>
      <x:c r="I62" s="33"/>
      <x:c r="J62" s="33"/>
      <x:c r="K62" s="33"/>
      <x:c r="L62" s="33"/>
      <x:c r="M62" s="33"/>
      <x:c r="N62" s="101"/>
      <x:c r="O62" s="101"/>
      <x:c r="P62" s="101"/>
      <x:c r="Q62" s="101"/>
      <x:c r="R62" s="105" t="str">
        <x:f>IF(A62="","",IF(COUNTIF($A$2:$A$201,A62)&gt;1,"INVALID - DUPLICATE ID",IF(OR(START!$B$6="",START!$B$7="",START!$B$8="",START!$B$9="",START!$B$10="",START!$B$11="",START!$B$12=""),"UNRESOLVED - START SCOPE",IF(OR(B62="",C62="",D62="",E62="",F62="",G62="",H62="",I62="",J62="",M62="",N62="",P62=""),"UNRESOLVED - ROW INPUT",IF(NOT(OR(EXACT(B62,"CATEGORY / DEFINITION"),EXACT(B62,"PROBLEM / DIAGNOSTIC"),EXACT(B62,"COMPARISON / ALTERNATIVES"),EXACT(B62,"IMPLEMENTATION / EVIDENCE"),EXACT(B62,"PURCHASE / SELECTION"),EXACT(B62,"RISK / OBJECTION"),EXACT(B62,"OTHER"))),"INVALID - PROMPT FAMILY",IF(NOT(OR(EXACT(D62,"Google AI Overviews"),EXACT(D62,"Google AI Mode"),EXACT(D62,"ChatGPT search"),EXACT(D62,"Microsoft Copilot / Bing AI"),EXACT(D62,"Perplexity"),EXACT(D62,"Gemini"),EXACT(D62,"Other"))),"INVALID - SURFACE",IF(AND(NOT(EXACT(START!$B$10,"MULTI-SURFACE")),NOT(EXACT(D62,START!$B$10))),"INVALID - SURFACE OUT OF SCOPE",IF(AND(NOT(EXACT(START!$B$9,"MULTI-LOCALE")),NOT(EXACT(E62,START!$B$9))),"INVALID - LOCALE OUT OF SCOPE",IF(NOT(ISNUMBER(F62)),"INVALID - OBSERVED DATE",IF(OR(F62&lt;START!$B$11,F62&gt;START!$B$12),"INVALID - DATE OUT OF SCOPE",IF(NOT(OR(EXACT(H62,"BRAND / PROVIDER"),EXACT(H62,"CITED SOURCE"),EXACT(H62,"BRAND + SOURCE"),EXACT(H62,"OTHER"))),"INVALID - APPEARANCE TYPE",IF(NOT(OR(EXACT(I62,"DIRECT PROVIDER"),EXACT(I62,"SUBSTITUTE"),EXACT(I62,"PUBLISHER / REFERENCE"),EXACT(I62,"OFFICIAL AUTHORITY / DOCUMENTATION"),EXACT(I62,"MARKETPLACE / DIRECTORY / REVIEW"),EXACT(I62,"COMMUNITY / WITNESS"),EXACT(I62,"ANALYST / RESEARCH"),EXACT(I62,"UNRESOLVED"))),"INVALID - ROLE",IF(NOT(OR(EXACT(J62,"SAME BUYER + JOB"),EXACT(J62,"PARTIAL / SUBSTITUTE"),EXACT(J62,"NONE"),EXACT(J62,"UNKNOWN"))),"INVALID - BUYER OVERLAP",IF(NOT(OR(EXACT(M62,"YES"),EXACT(M62,"NO"),EXACT(M62,"NOT APPLICABLE / NO CITATION"))),"INVALID - PASSAGE CHECK",IF(AND(OR(EXACT(H62,"CITED SOURCE"),EXACT(H62,"BRAND + SOURCE")),EXACT(M62,"NOT APPLICABLE / NO CITATION")),"INVALID - CITATION/PASSAGE CONTRADICTION",IF(NOT(OR(EXACT(N62,"YES"),EXACT(N62,"NO - ONE OBSERVATION"),EXACT(N62,"NOT TESTED YET"))),"INVALID - REPEAT STATE",IF(EXACT(I62,"UNRESOLVED"),"UNRESOLVED - SOURCE ROLE",IF(EXACT(J62,"UNKNOWN"),"UNRESOLVED - BUYER OVERLAP",IF(AND(OR(EXACT(H62,"CITED SOURCE"),EXACT(H62,"BRAND + SOURCE")),EXACT(M62,"NO")),"EVIDENCE INSUFFICIENT - PASSAGE",IF(AND(OR(EXACT(H62,"CITED SOURCE"),EXACT(H62,"BRAND + SOURCE")),EXACT(M62,"YES"),OR(K62="",L62="")),"EVIDENCE INSUFFICIENT - CITATION DETAIL",IF(AND(EXACT(N62,"YES"),O62=""),"UNRESOLVED - REPEAT GROUP",IF(AND(EXACT(I62,"DIRECT PROVIDER"),EXACT(J62,"SAME BUYER + JOB")),"DIRECT COMPETITOR EVIDENCE",IF(AND(EXACT(I62,"SUBSTITUTE"),OR(EXACT(J62,"SAME BUYER + JOB"),EXACT(J62,"PARTIAL / SUBSTITUTE"))),"SUBSTITUTE COMPETITOR EVIDENCE",IF(AND(OR(EXACT(I62,"PUBLISHER / REFERENCE"),EXACT(I62,"OFFICIAL AUTHORITY / DOCUMENTATION"),EXACT(I62,"MARKETPLACE / DIRECTORY / REVIEW"),EXACT(I62,"COMMUNITY / WITNESS"),EXACT(I62,"ANALYST / RESEARCH")),EXACT(J62,"NONE")),"INFLUENTIAL NON-RIVAL SOURCE",IF(EXACT(J62,"NONE"),"NON-RIVAL EVIDENCE OBJECT","CLASSIFIED WITH BOUNDARY")))))))))))))))))))))))))</x:f>
      </x:c>
      <x:c r="S62" s="105" t="str">
        <x:f>IF(A62="","",IF(LEFT(R62,7)="INVALID","Correct the unsupported, contradictory, out-of-scope or duplicate controlled value before interpretation.",IF(R62="UNRESOLVED - START SCOPE","Complete START scope; row validity is intentionally blocked.",IF(R62="UNRESOLVED - ROW INPUT","Complete the required observation fields before interpretation.",IF(R62="UNRESOLVED - SOURCE ROLE","Inspect why the entity/source belongs in the answer and assign its role.",IF(R62="UNRESOLVED - BUYER OVERLAP","Establish same-buyer/same-job, substitute, partial or non-rival status.",IF(R62="UNRESOLVED - REPEAT GROUP","Assign the repeat observation to a repeat group before pattern comparison.",IF(R62="EVIDENCE INSUFFICIENT - PASSAGE","Open the cited source and record what claim or passage it supports.",IF(R62="EVIDENCE INSUFFICIENT - CITATION DETAIL","Record both the cited URL and the supported claim/passage before this citation-based observation can be shared.",IF(R62="DIRECT COMPETITOR EVIDENCE","Compare answer criteria, supporting sources and entity/product evidence before choosing an intervention.",IF(R62="SUBSTITUTE COMPETITOR EVIDENCE","Map substitution conditions and buyer trade-offs before treating the source as like-for-like.",IF(R62="INFLUENTIAL NON-RIVAL SOURCE","Route the gap to source, authority, entity or passage review - not the direct-competitor set.",IF(R62="NON-RIVAL EVIDENCE OBJECT","Use the observation only for the evidence/source role it performs.","Document the boundary before aggregation or handoff.")))))))))))))</x:f>
      </x:c>
      <x:c r="T62" s="105" t="str">
        <x:f>IF(A62="","",IF(OR(LEFT(R62,7)="INVALID",LEFT(R62,10)="UNRESOLVED",LEFT(R62,21)="EVIDENCE INSUFFICIENT",Q62="",P62=""),"NOT READY","READY TO SHARE"))</x:f>
      </x:c>
      <x:c r="U62" s="101"/>
    </x:row>
    <x:row r="63">
      <x:c r="A63" s="33"/>
      <x:c r="B63" s="33"/>
      <x:c r="C63" s="33"/>
      <x:c r="D63" s="33"/>
      <x:c r="E63" s="33"/>
      <x:c r="F63" s="64"/>
      <x:c r="G63" s="33"/>
      <x:c r="H63" s="33"/>
      <x:c r="I63" s="33"/>
      <x:c r="J63" s="33"/>
      <x:c r="K63" s="33"/>
      <x:c r="L63" s="33"/>
      <x:c r="M63" s="33"/>
      <x:c r="N63" s="101"/>
      <x:c r="O63" s="101"/>
      <x:c r="P63" s="101"/>
      <x:c r="Q63" s="101"/>
      <x:c r="R63" s="105" t="str">
        <x:f>IF(A63="","",IF(COUNTIF($A$2:$A$201,A63)&gt;1,"INVALID - DUPLICATE ID",IF(OR(START!$B$6="",START!$B$7="",START!$B$8="",START!$B$9="",START!$B$10="",START!$B$11="",START!$B$12=""),"UNRESOLVED - START SCOPE",IF(OR(B63="",C63="",D63="",E63="",F63="",G63="",H63="",I63="",J63="",M63="",N63="",P63=""),"UNRESOLVED - ROW INPUT",IF(NOT(OR(EXACT(B63,"CATEGORY / DEFINITION"),EXACT(B63,"PROBLEM / DIAGNOSTIC"),EXACT(B63,"COMPARISON / ALTERNATIVES"),EXACT(B63,"IMPLEMENTATION / EVIDENCE"),EXACT(B63,"PURCHASE / SELECTION"),EXACT(B63,"RISK / OBJECTION"),EXACT(B63,"OTHER"))),"INVALID - PROMPT FAMILY",IF(NOT(OR(EXACT(D63,"Google AI Overviews"),EXACT(D63,"Google AI Mode"),EXACT(D63,"ChatGPT search"),EXACT(D63,"Microsoft Copilot / Bing AI"),EXACT(D63,"Perplexity"),EXACT(D63,"Gemini"),EXACT(D63,"Other"))),"INVALID - SURFACE",IF(AND(NOT(EXACT(START!$B$10,"MULTI-SURFACE")),NOT(EXACT(D63,START!$B$10))),"INVALID - SURFACE OUT OF SCOPE",IF(AND(NOT(EXACT(START!$B$9,"MULTI-LOCALE")),NOT(EXACT(E63,START!$B$9))),"INVALID - LOCALE OUT OF SCOPE",IF(NOT(ISNUMBER(F63)),"INVALID - OBSERVED DATE",IF(OR(F63&lt;START!$B$11,F63&gt;START!$B$12),"INVALID - DATE OUT OF SCOPE",IF(NOT(OR(EXACT(H63,"BRAND / PROVIDER"),EXACT(H63,"CITED SOURCE"),EXACT(H63,"BRAND + SOURCE"),EXACT(H63,"OTHER"))),"INVALID - APPEARANCE TYPE",IF(NOT(OR(EXACT(I63,"DIRECT PROVIDER"),EXACT(I63,"SUBSTITUTE"),EXACT(I63,"PUBLISHER / REFERENCE"),EXACT(I63,"OFFICIAL AUTHORITY / DOCUMENTATION"),EXACT(I63,"MARKETPLACE / DIRECTORY / REVIEW"),EXACT(I63,"COMMUNITY / WITNESS"),EXACT(I63,"ANALYST / RESEARCH"),EXACT(I63,"UNRESOLVED"))),"INVALID - ROLE",IF(NOT(OR(EXACT(J63,"SAME BUYER + JOB"),EXACT(J63,"PARTIAL / SUBSTITUTE"),EXACT(J63,"NONE"),EXACT(J63,"UNKNOWN"))),"INVALID - BUYER OVERLAP",IF(NOT(OR(EXACT(M63,"YES"),EXACT(M63,"NO"),EXACT(M63,"NOT APPLICABLE / NO CITATION"))),"INVALID - PASSAGE CHECK",IF(AND(OR(EXACT(H63,"CITED SOURCE"),EXACT(H63,"BRAND + SOURCE")),EXACT(M63,"NOT APPLICABLE / NO CITATION")),"INVALID - CITATION/PASSAGE CONTRADICTION",IF(NOT(OR(EXACT(N63,"YES"),EXACT(N63,"NO - ONE OBSERVATION"),EXACT(N63,"NOT TESTED YET"))),"INVALID - REPEAT STATE",IF(EXACT(I63,"UNRESOLVED"),"UNRESOLVED - SOURCE ROLE",IF(EXACT(J63,"UNKNOWN"),"UNRESOLVED - BUYER OVERLAP",IF(AND(OR(EXACT(H63,"CITED SOURCE"),EXACT(H63,"BRAND + SOURCE")),EXACT(M63,"NO")),"EVIDENCE INSUFFICIENT - PASSAGE",IF(AND(OR(EXACT(H63,"CITED SOURCE"),EXACT(H63,"BRAND + SOURCE")),EXACT(M63,"YES"),OR(K63="",L63="")),"EVIDENCE INSUFFICIENT - CITATION DETAIL",IF(AND(EXACT(N63,"YES"),O63=""),"UNRESOLVED - REPEAT GROUP",IF(AND(EXACT(I63,"DIRECT PROVIDER"),EXACT(J63,"SAME BUYER + JOB")),"DIRECT COMPETITOR EVIDENCE",IF(AND(EXACT(I63,"SUBSTITUTE"),OR(EXACT(J63,"SAME BUYER + JOB"),EXACT(J63,"PARTIAL / SUBSTITUTE"))),"SUBSTITUTE COMPETITOR EVIDENCE",IF(AND(OR(EXACT(I63,"PUBLISHER / REFERENCE"),EXACT(I63,"OFFICIAL AUTHORITY / DOCUMENTATION"),EXACT(I63,"MARKETPLACE / DIRECTORY / REVIEW"),EXACT(I63,"COMMUNITY / WITNESS"),EXACT(I63,"ANALYST / RESEARCH")),EXACT(J63,"NONE")),"INFLUENTIAL NON-RIVAL SOURCE",IF(EXACT(J63,"NONE"),"NON-RIVAL EVIDENCE OBJECT","CLASSIFIED WITH BOUNDARY")))))))))))))))))))))))))</x:f>
      </x:c>
      <x:c r="S63" s="105" t="str">
        <x:f>IF(A63="","",IF(LEFT(R63,7)="INVALID","Correct the unsupported, contradictory, out-of-scope or duplicate controlled value before interpretation.",IF(R63="UNRESOLVED - START SCOPE","Complete START scope; row validity is intentionally blocked.",IF(R63="UNRESOLVED - ROW INPUT","Complete the required observation fields before interpretation.",IF(R63="UNRESOLVED - SOURCE ROLE","Inspect why the entity/source belongs in the answer and assign its role.",IF(R63="UNRESOLVED - BUYER OVERLAP","Establish same-buyer/same-job, substitute, partial or non-rival status.",IF(R63="UNRESOLVED - REPEAT GROUP","Assign the repeat observation to a repeat group before pattern comparison.",IF(R63="EVIDENCE INSUFFICIENT - PASSAGE","Open the cited source and record what claim or passage it supports.",IF(R63="EVIDENCE INSUFFICIENT - CITATION DETAIL","Record both the cited URL and the supported claim/passage before this citation-based observation can be shared.",IF(R63="DIRECT COMPETITOR EVIDENCE","Compare answer criteria, supporting sources and entity/product evidence before choosing an intervention.",IF(R63="SUBSTITUTE COMPETITOR EVIDENCE","Map substitution conditions and buyer trade-offs before treating the source as like-for-like.",IF(R63="INFLUENTIAL NON-RIVAL SOURCE","Route the gap to source, authority, entity or passage review - not the direct-competitor set.",IF(R63="NON-RIVAL EVIDENCE OBJECT","Use the observation only for the evidence/source role it performs.","Document the boundary before aggregation or handoff.")))))))))))))</x:f>
      </x:c>
      <x:c r="T63" s="105" t="str">
        <x:f>IF(A63="","",IF(OR(LEFT(R63,7)="INVALID",LEFT(R63,10)="UNRESOLVED",LEFT(R63,21)="EVIDENCE INSUFFICIENT",Q63="",P63=""),"NOT READY","READY TO SHARE"))</x:f>
      </x:c>
      <x:c r="U63" s="101"/>
    </x:row>
    <x:row r="64">
      <x:c r="A64" s="33"/>
      <x:c r="B64" s="33"/>
      <x:c r="C64" s="33"/>
      <x:c r="D64" s="33"/>
      <x:c r="E64" s="33"/>
      <x:c r="F64" s="64"/>
      <x:c r="G64" s="33"/>
      <x:c r="H64" s="33"/>
      <x:c r="I64" s="33"/>
      <x:c r="J64" s="33"/>
      <x:c r="K64" s="33"/>
      <x:c r="L64" s="33"/>
      <x:c r="M64" s="33"/>
      <x:c r="N64" s="101"/>
      <x:c r="O64" s="101"/>
      <x:c r="P64" s="101"/>
      <x:c r="Q64" s="101"/>
      <x:c r="R64" s="105" t="str">
        <x:f>IF(A64="","",IF(COUNTIF($A$2:$A$201,A64)&gt;1,"INVALID - DUPLICATE ID",IF(OR(START!$B$6="",START!$B$7="",START!$B$8="",START!$B$9="",START!$B$10="",START!$B$11="",START!$B$12=""),"UNRESOLVED - START SCOPE",IF(OR(B64="",C64="",D64="",E64="",F64="",G64="",H64="",I64="",J64="",M64="",N64="",P64=""),"UNRESOLVED - ROW INPUT",IF(NOT(OR(EXACT(B64,"CATEGORY / DEFINITION"),EXACT(B64,"PROBLEM / DIAGNOSTIC"),EXACT(B64,"COMPARISON / ALTERNATIVES"),EXACT(B64,"IMPLEMENTATION / EVIDENCE"),EXACT(B64,"PURCHASE / SELECTION"),EXACT(B64,"RISK / OBJECTION"),EXACT(B64,"OTHER"))),"INVALID - PROMPT FAMILY",IF(NOT(OR(EXACT(D64,"Google AI Overviews"),EXACT(D64,"Google AI Mode"),EXACT(D64,"ChatGPT search"),EXACT(D64,"Microsoft Copilot / Bing AI"),EXACT(D64,"Perplexity"),EXACT(D64,"Gemini"),EXACT(D64,"Other"))),"INVALID - SURFACE",IF(AND(NOT(EXACT(START!$B$10,"MULTI-SURFACE")),NOT(EXACT(D64,START!$B$10))),"INVALID - SURFACE OUT OF SCOPE",IF(AND(NOT(EXACT(START!$B$9,"MULTI-LOCALE")),NOT(EXACT(E64,START!$B$9))),"INVALID - LOCALE OUT OF SCOPE",IF(NOT(ISNUMBER(F64)),"INVALID - OBSERVED DATE",IF(OR(F64&lt;START!$B$11,F64&gt;START!$B$12),"INVALID - DATE OUT OF SCOPE",IF(NOT(OR(EXACT(H64,"BRAND / PROVIDER"),EXACT(H64,"CITED SOURCE"),EXACT(H64,"BRAND + SOURCE"),EXACT(H64,"OTHER"))),"INVALID - APPEARANCE TYPE",IF(NOT(OR(EXACT(I64,"DIRECT PROVIDER"),EXACT(I64,"SUBSTITUTE"),EXACT(I64,"PUBLISHER / REFERENCE"),EXACT(I64,"OFFICIAL AUTHORITY / DOCUMENTATION"),EXACT(I64,"MARKETPLACE / DIRECTORY / REVIEW"),EXACT(I64,"COMMUNITY / WITNESS"),EXACT(I64,"ANALYST / RESEARCH"),EXACT(I64,"UNRESOLVED"))),"INVALID - ROLE",IF(NOT(OR(EXACT(J64,"SAME BUYER + JOB"),EXACT(J64,"PARTIAL / SUBSTITUTE"),EXACT(J64,"NONE"),EXACT(J64,"UNKNOWN"))),"INVALID - BUYER OVERLAP",IF(NOT(OR(EXACT(M64,"YES"),EXACT(M64,"NO"),EXACT(M64,"NOT APPLICABLE / NO CITATION"))),"INVALID - PASSAGE CHECK",IF(AND(OR(EXACT(H64,"CITED SOURCE"),EXACT(H64,"BRAND + SOURCE")),EXACT(M64,"NOT APPLICABLE / NO CITATION")),"INVALID - CITATION/PASSAGE CONTRADICTION",IF(NOT(OR(EXACT(N64,"YES"),EXACT(N64,"NO - ONE OBSERVATION"),EXACT(N64,"NOT TESTED YET"))),"INVALID - REPEAT STATE",IF(EXACT(I64,"UNRESOLVED"),"UNRESOLVED - SOURCE ROLE",IF(EXACT(J64,"UNKNOWN"),"UNRESOLVED - BUYER OVERLAP",IF(AND(OR(EXACT(H64,"CITED SOURCE"),EXACT(H64,"BRAND + SOURCE")),EXACT(M64,"NO")),"EVIDENCE INSUFFICIENT - PASSAGE",IF(AND(OR(EXACT(H64,"CITED SOURCE"),EXACT(H64,"BRAND + SOURCE")),EXACT(M64,"YES"),OR(K64="",L64="")),"EVIDENCE INSUFFICIENT - CITATION DETAIL",IF(AND(EXACT(N64,"YES"),O64=""),"UNRESOLVED - REPEAT GROUP",IF(AND(EXACT(I64,"DIRECT PROVIDER"),EXACT(J64,"SAME BUYER + JOB")),"DIRECT COMPETITOR EVIDENCE",IF(AND(EXACT(I64,"SUBSTITUTE"),OR(EXACT(J64,"SAME BUYER + JOB"),EXACT(J64,"PARTIAL / SUBSTITUTE"))),"SUBSTITUTE COMPETITOR EVIDENCE",IF(AND(OR(EXACT(I64,"PUBLISHER / REFERENCE"),EXACT(I64,"OFFICIAL AUTHORITY / DOCUMENTATION"),EXACT(I64,"MARKETPLACE / DIRECTORY / REVIEW"),EXACT(I64,"COMMUNITY / WITNESS"),EXACT(I64,"ANALYST / RESEARCH")),EXACT(J64,"NONE")),"INFLUENTIAL NON-RIVAL SOURCE",IF(EXACT(J64,"NONE"),"NON-RIVAL EVIDENCE OBJECT","CLASSIFIED WITH BOUNDARY")))))))))))))))))))))))))</x:f>
      </x:c>
      <x:c r="S64" s="105" t="str">
        <x:f>IF(A64="","",IF(LEFT(R64,7)="INVALID","Correct the unsupported, contradictory, out-of-scope or duplicate controlled value before interpretation.",IF(R64="UNRESOLVED - START SCOPE","Complete START scope; row validity is intentionally blocked.",IF(R64="UNRESOLVED - ROW INPUT","Complete the required observation fields before interpretation.",IF(R64="UNRESOLVED - SOURCE ROLE","Inspect why the entity/source belongs in the answer and assign its role.",IF(R64="UNRESOLVED - BUYER OVERLAP","Establish same-buyer/same-job, substitute, partial or non-rival status.",IF(R64="UNRESOLVED - REPEAT GROUP","Assign the repeat observation to a repeat group before pattern comparison.",IF(R64="EVIDENCE INSUFFICIENT - PASSAGE","Open the cited source and record what claim or passage it supports.",IF(R64="EVIDENCE INSUFFICIENT - CITATION DETAIL","Record both the cited URL and the supported claim/passage before this citation-based observation can be shared.",IF(R64="DIRECT COMPETITOR EVIDENCE","Compare answer criteria, supporting sources and entity/product evidence before choosing an intervention.",IF(R64="SUBSTITUTE COMPETITOR EVIDENCE","Map substitution conditions and buyer trade-offs before treating the source as like-for-like.",IF(R64="INFLUENTIAL NON-RIVAL SOURCE","Route the gap to source, authority, entity or passage review - not the direct-competitor set.",IF(R64="NON-RIVAL EVIDENCE OBJECT","Use the observation only for the evidence/source role it performs.","Document the boundary before aggregation or handoff.")))))))))))))</x:f>
      </x:c>
      <x:c r="T64" s="105" t="str">
        <x:f>IF(A64="","",IF(OR(LEFT(R64,7)="INVALID",LEFT(R64,10)="UNRESOLVED",LEFT(R64,21)="EVIDENCE INSUFFICIENT",Q64="",P64=""),"NOT READY","READY TO SHARE"))</x:f>
      </x:c>
      <x:c r="U64" s="101"/>
    </x:row>
    <x:row r="65">
      <x:c r="A65" s="33"/>
      <x:c r="B65" s="33"/>
      <x:c r="C65" s="33"/>
      <x:c r="D65" s="33"/>
      <x:c r="E65" s="33"/>
      <x:c r="F65" s="64"/>
      <x:c r="G65" s="33"/>
      <x:c r="H65" s="33"/>
      <x:c r="I65" s="33"/>
      <x:c r="J65" s="33"/>
      <x:c r="K65" s="33"/>
      <x:c r="L65" s="33"/>
      <x:c r="M65" s="33"/>
      <x:c r="N65" s="101"/>
      <x:c r="O65" s="101"/>
      <x:c r="P65" s="101"/>
      <x:c r="Q65" s="101"/>
      <x:c r="R65" s="105" t="str">
        <x:f>IF(A65="","",IF(COUNTIF($A$2:$A$201,A65)&gt;1,"INVALID - DUPLICATE ID",IF(OR(START!$B$6="",START!$B$7="",START!$B$8="",START!$B$9="",START!$B$10="",START!$B$11="",START!$B$12=""),"UNRESOLVED - START SCOPE",IF(OR(B65="",C65="",D65="",E65="",F65="",G65="",H65="",I65="",J65="",M65="",N65="",P65=""),"UNRESOLVED - ROW INPUT",IF(NOT(OR(EXACT(B65,"CATEGORY / DEFINITION"),EXACT(B65,"PROBLEM / DIAGNOSTIC"),EXACT(B65,"COMPARISON / ALTERNATIVES"),EXACT(B65,"IMPLEMENTATION / EVIDENCE"),EXACT(B65,"PURCHASE / SELECTION"),EXACT(B65,"RISK / OBJECTION"),EXACT(B65,"OTHER"))),"INVALID - PROMPT FAMILY",IF(NOT(OR(EXACT(D65,"Google AI Overviews"),EXACT(D65,"Google AI Mode"),EXACT(D65,"ChatGPT search"),EXACT(D65,"Microsoft Copilot / Bing AI"),EXACT(D65,"Perplexity"),EXACT(D65,"Gemini"),EXACT(D65,"Other"))),"INVALID - SURFACE",IF(AND(NOT(EXACT(START!$B$10,"MULTI-SURFACE")),NOT(EXACT(D65,START!$B$10))),"INVALID - SURFACE OUT OF SCOPE",IF(AND(NOT(EXACT(START!$B$9,"MULTI-LOCALE")),NOT(EXACT(E65,START!$B$9))),"INVALID - LOCALE OUT OF SCOPE",IF(NOT(ISNUMBER(F65)),"INVALID - OBSERVED DATE",IF(OR(F65&lt;START!$B$11,F65&gt;START!$B$12),"INVALID - DATE OUT OF SCOPE",IF(NOT(OR(EXACT(H65,"BRAND / PROVIDER"),EXACT(H65,"CITED SOURCE"),EXACT(H65,"BRAND + SOURCE"),EXACT(H65,"OTHER"))),"INVALID - APPEARANCE TYPE",IF(NOT(OR(EXACT(I65,"DIRECT PROVIDER"),EXACT(I65,"SUBSTITUTE"),EXACT(I65,"PUBLISHER / REFERENCE"),EXACT(I65,"OFFICIAL AUTHORITY / DOCUMENTATION"),EXACT(I65,"MARKETPLACE / DIRECTORY / REVIEW"),EXACT(I65,"COMMUNITY / WITNESS"),EXACT(I65,"ANALYST / RESEARCH"),EXACT(I65,"UNRESOLVED"))),"INVALID - ROLE",IF(NOT(OR(EXACT(J65,"SAME BUYER + JOB"),EXACT(J65,"PARTIAL / SUBSTITUTE"),EXACT(J65,"NONE"),EXACT(J65,"UNKNOWN"))),"INVALID - BUYER OVERLAP",IF(NOT(OR(EXACT(M65,"YES"),EXACT(M65,"NO"),EXACT(M65,"NOT APPLICABLE / NO CITATION"))),"INVALID - PASSAGE CHECK",IF(AND(OR(EXACT(H65,"CITED SOURCE"),EXACT(H65,"BRAND + SOURCE")),EXACT(M65,"NOT APPLICABLE / NO CITATION")),"INVALID - CITATION/PASSAGE CONTRADICTION",IF(NOT(OR(EXACT(N65,"YES"),EXACT(N65,"NO - ONE OBSERVATION"),EXACT(N65,"NOT TESTED YET"))),"INVALID - REPEAT STATE",IF(EXACT(I65,"UNRESOLVED"),"UNRESOLVED - SOURCE ROLE",IF(EXACT(J65,"UNKNOWN"),"UNRESOLVED - BUYER OVERLAP",IF(AND(OR(EXACT(H65,"CITED SOURCE"),EXACT(H65,"BRAND + SOURCE")),EXACT(M65,"NO")),"EVIDENCE INSUFFICIENT - PASSAGE",IF(AND(OR(EXACT(H65,"CITED SOURCE"),EXACT(H65,"BRAND + SOURCE")),EXACT(M65,"YES"),OR(K65="",L65="")),"EVIDENCE INSUFFICIENT - CITATION DETAIL",IF(AND(EXACT(N65,"YES"),O65=""),"UNRESOLVED - REPEAT GROUP",IF(AND(EXACT(I65,"DIRECT PROVIDER"),EXACT(J65,"SAME BUYER + JOB")),"DIRECT COMPETITOR EVIDENCE",IF(AND(EXACT(I65,"SUBSTITUTE"),OR(EXACT(J65,"SAME BUYER + JOB"),EXACT(J65,"PARTIAL / SUBSTITUTE"))),"SUBSTITUTE COMPETITOR EVIDENCE",IF(AND(OR(EXACT(I65,"PUBLISHER / REFERENCE"),EXACT(I65,"OFFICIAL AUTHORITY / DOCUMENTATION"),EXACT(I65,"MARKETPLACE / DIRECTORY / REVIEW"),EXACT(I65,"COMMUNITY / WITNESS"),EXACT(I65,"ANALYST / RESEARCH")),EXACT(J65,"NONE")),"INFLUENTIAL NON-RIVAL SOURCE",IF(EXACT(J65,"NONE"),"NON-RIVAL EVIDENCE OBJECT","CLASSIFIED WITH BOUNDARY")))))))))))))))))))))))))</x:f>
      </x:c>
      <x:c r="S65" s="105" t="str">
        <x:f>IF(A65="","",IF(LEFT(R65,7)="INVALID","Correct the unsupported, contradictory, out-of-scope or duplicate controlled value before interpretation.",IF(R65="UNRESOLVED - START SCOPE","Complete START scope; row validity is intentionally blocked.",IF(R65="UNRESOLVED - ROW INPUT","Complete the required observation fields before interpretation.",IF(R65="UNRESOLVED - SOURCE ROLE","Inspect why the entity/source belongs in the answer and assign its role.",IF(R65="UNRESOLVED - BUYER OVERLAP","Establish same-buyer/same-job, substitute, partial or non-rival status.",IF(R65="UNRESOLVED - REPEAT GROUP","Assign the repeat observation to a repeat group before pattern comparison.",IF(R65="EVIDENCE INSUFFICIENT - PASSAGE","Open the cited source and record what claim or passage it supports.",IF(R65="EVIDENCE INSUFFICIENT - CITATION DETAIL","Record both the cited URL and the supported claim/passage before this citation-based observation can be shared.",IF(R65="DIRECT COMPETITOR EVIDENCE","Compare answer criteria, supporting sources and entity/product evidence before choosing an intervention.",IF(R65="SUBSTITUTE COMPETITOR EVIDENCE","Map substitution conditions and buyer trade-offs before treating the source as like-for-like.",IF(R65="INFLUENTIAL NON-RIVAL SOURCE","Route the gap to source, authority, entity or passage review - not the direct-competitor set.",IF(R65="NON-RIVAL EVIDENCE OBJECT","Use the observation only for the evidence/source role it performs.","Document the boundary before aggregation or handoff.")))))))))))))</x:f>
      </x:c>
      <x:c r="T65" s="105" t="str">
        <x:f>IF(A65="","",IF(OR(LEFT(R65,7)="INVALID",LEFT(R65,10)="UNRESOLVED",LEFT(R65,21)="EVIDENCE INSUFFICIENT",Q65="",P65=""),"NOT READY","READY TO SHARE"))</x:f>
      </x:c>
      <x:c r="U65" s="101"/>
    </x:row>
    <x:row r="66">
      <x:c r="A66" s="33"/>
      <x:c r="B66" s="33"/>
      <x:c r="C66" s="33"/>
      <x:c r="D66" s="33"/>
      <x:c r="E66" s="33"/>
      <x:c r="F66" s="64"/>
      <x:c r="G66" s="33"/>
      <x:c r="H66" s="33"/>
      <x:c r="I66" s="33"/>
      <x:c r="J66" s="33"/>
      <x:c r="K66" s="33"/>
      <x:c r="L66" s="33"/>
      <x:c r="M66" s="33"/>
      <x:c r="N66" s="101"/>
      <x:c r="O66" s="101"/>
      <x:c r="P66" s="101"/>
      <x:c r="Q66" s="101"/>
      <x:c r="R66" s="105" t="str">
        <x:f>IF(A66="","",IF(COUNTIF($A$2:$A$201,A66)&gt;1,"INVALID - DUPLICATE ID",IF(OR(START!$B$6="",START!$B$7="",START!$B$8="",START!$B$9="",START!$B$10="",START!$B$11="",START!$B$12=""),"UNRESOLVED - START SCOPE",IF(OR(B66="",C66="",D66="",E66="",F66="",G66="",H66="",I66="",J66="",M66="",N66="",P66=""),"UNRESOLVED - ROW INPUT",IF(NOT(OR(EXACT(B66,"CATEGORY / DEFINITION"),EXACT(B66,"PROBLEM / DIAGNOSTIC"),EXACT(B66,"COMPARISON / ALTERNATIVES"),EXACT(B66,"IMPLEMENTATION / EVIDENCE"),EXACT(B66,"PURCHASE / SELECTION"),EXACT(B66,"RISK / OBJECTION"),EXACT(B66,"OTHER"))),"INVALID - PROMPT FAMILY",IF(NOT(OR(EXACT(D66,"Google AI Overviews"),EXACT(D66,"Google AI Mode"),EXACT(D66,"ChatGPT search"),EXACT(D66,"Microsoft Copilot / Bing AI"),EXACT(D66,"Perplexity"),EXACT(D66,"Gemini"),EXACT(D66,"Other"))),"INVALID - SURFACE",IF(AND(NOT(EXACT(START!$B$10,"MULTI-SURFACE")),NOT(EXACT(D66,START!$B$10))),"INVALID - SURFACE OUT OF SCOPE",IF(AND(NOT(EXACT(START!$B$9,"MULTI-LOCALE")),NOT(EXACT(E66,START!$B$9))),"INVALID - LOCALE OUT OF SCOPE",IF(NOT(ISNUMBER(F66)),"INVALID - OBSERVED DATE",IF(OR(F66&lt;START!$B$11,F66&gt;START!$B$12),"INVALID - DATE OUT OF SCOPE",IF(NOT(OR(EXACT(H66,"BRAND / PROVIDER"),EXACT(H66,"CITED SOURCE"),EXACT(H66,"BRAND + SOURCE"),EXACT(H66,"OTHER"))),"INVALID - APPEARANCE TYPE",IF(NOT(OR(EXACT(I66,"DIRECT PROVIDER"),EXACT(I66,"SUBSTITUTE"),EXACT(I66,"PUBLISHER / REFERENCE"),EXACT(I66,"OFFICIAL AUTHORITY / DOCUMENTATION"),EXACT(I66,"MARKETPLACE / DIRECTORY / REVIEW"),EXACT(I66,"COMMUNITY / WITNESS"),EXACT(I66,"ANALYST / RESEARCH"),EXACT(I66,"UNRESOLVED"))),"INVALID - ROLE",IF(NOT(OR(EXACT(J66,"SAME BUYER + JOB"),EXACT(J66,"PARTIAL / SUBSTITUTE"),EXACT(J66,"NONE"),EXACT(J66,"UNKNOWN"))),"INVALID - BUYER OVERLAP",IF(NOT(OR(EXACT(M66,"YES"),EXACT(M66,"NO"),EXACT(M66,"NOT APPLICABLE / NO CITATION"))),"INVALID - PASSAGE CHECK",IF(AND(OR(EXACT(H66,"CITED SOURCE"),EXACT(H66,"BRAND + SOURCE")),EXACT(M66,"NOT APPLICABLE / NO CITATION")),"INVALID - CITATION/PASSAGE CONTRADICTION",IF(NOT(OR(EXACT(N66,"YES"),EXACT(N66,"NO - ONE OBSERVATION"),EXACT(N66,"NOT TESTED YET"))),"INVALID - REPEAT STATE",IF(EXACT(I66,"UNRESOLVED"),"UNRESOLVED - SOURCE ROLE",IF(EXACT(J66,"UNKNOWN"),"UNRESOLVED - BUYER OVERLAP",IF(AND(OR(EXACT(H66,"CITED SOURCE"),EXACT(H66,"BRAND + SOURCE")),EXACT(M66,"NO")),"EVIDENCE INSUFFICIENT - PASSAGE",IF(AND(OR(EXACT(H66,"CITED SOURCE"),EXACT(H66,"BRAND + SOURCE")),EXACT(M66,"YES"),OR(K66="",L66="")),"EVIDENCE INSUFFICIENT - CITATION DETAIL",IF(AND(EXACT(N66,"YES"),O66=""),"UNRESOLVED - REPEAT GROUP",IF(AND(EXACT(I66,"DIRECT PROVIDER"),EXACT(J66,"SAME BUYER + JOB")),"DIRECT COMPETITOR EVIDENCE",IF(AND(EXACT(I66,"SUBSTITUTE"),OR(EXACT(J66,"SAME BUYER + JOB"),EXACT(J66,"PARTIAL / SUBSTITUTE"))),"SUBSTITUTE COMPETITOR EVIDENCE",IF(AND(OR(EXACT(I66,"PUBLISHER / REFERENCE"),EXACT(I66,"OFFICIAL AUTHORITY / DOCUMENTATION"),EXACT(I66,"MARKETPLACE / DIRECTORY / REVIEW"),EXACT(I66,"COMMUNITY / WITNESS"),EXACT(I66,"ANALYST / RESEARCH")),EXACT(J66,"NONE")),"INFLUENTIAL NON-RIVAL SOURCE",IF(EXACT(J66,"NONE"),"NON-RIVAL EVIDENCE OBJECT","CLASSIFIED WITH BOUNDARY")))))))))))))))))))))))))</x:f>
      </x:c>
      <x:c r="S66" s="105" t="str">
        <x:f>IF(A66="","",IF(LEFT(R66,7)="INVALID","Correct the unsupported, contradictory, out-of-scope or duplicate controlled value before interpretation.",IF(R66="UNRESOLVED - START SCOPE","Complete START scope; row validity is intentionally blocked.",IF(R66="UNRESOLVED - ROW INPUT","Complete the required observation fields before interpretation.",IF(R66="UNRESOLVED - SOURCE ROLE","Inspect why the entity/source belongs in the answer and assign its role.",IF(R66="UNRESOLVED - BUYER OVERLAP","Establish same-buyer/same-job, substitute, partial or non-rival status.",IF(R66="UNRESOLVED - REPEAT GROUP","Assign the repeat observation to a repeat group before pattern comparison.",IF(R66="EVIDENCE INSUFFICIENT - PASSAGE","Open the cited source and record what claim or passage it supports.",IF(R66="EVIDENCE INSUFFICIENT - CITATION DETAIL","Record both the cited URL and the supported claim/passage before this citation-based observation can be shared.",IF(R66="DIRECT COMPETITOR EVIDENCE","Compare answer criteria, supporting sources and entity/product evidence before choosing an intervention.",IF(R66="SUBSTITUTE COMPETITOR EVIDENCE","Map substitution conditions and buyer trade-offs before treating the source as like-for-like.",IF(R66="INFLUENTIAL NON-RIVAL SOURCE","Route the gap to source, authority, entity or passage review - not the direct-competitor set.",IF(R66="NON-RIVAL EVIDENCE OBJECT","Use the observation only for the evidence/source role it performs.","Document the boundary before aggregation or handoff.")))))))))))))</x:f>
      </x:c>
      <x:c r="T66" s="105" t="str">
        <x:f>IF(A66="","",IF(OR(LEFT(R66,7)="INVALID",LEFT(R66,10)="UNRESOLVED",LEFT(R66,21)="EVIDENCE INSUFFICIENT",Q66="",P66=""),"NOT READY","READY TO SHARE"))</x:f>
      </x:c>
      <x:c r="U66" s="101"/>
    </x:row>
    <x:row r="67">
      <x:c r="A67" s="33"/>
      <x:c r="B67" s="33"/>
      <x:c r="C67" s="33"/>
      <x:c r="D67" s="33"/>
      <x:c r="E67" s="33"/>
      <x:c r="F67" s="64"/>
      <x:c r="G67" s="33"/>
      <x:c r="H67" s="33"/>
      <x:c r="I67" s="33"/>
      <x:c r="J67" s="33"/>
      <x:c r="K67" s="33"/>
      <x:c r="L67" s="33"/>
      <x:c r="M67" s="33"/>
      <x:c r="N67" s="101"/>
      <x:c r="O67" s="101"/>
      <x:c r="P67" s="101"/>
      <x:c r="Q67" s="101"/>
      <x:c r="R67" s="105" t="str">
        <x:f>IF(A67="","",IF(COUNTIF($A$2:$A$201,A67)&gt;1,"INVALID - DUPLICATE ID",IF(OR(START!$B$6="",START!$B$7="",START!$B$8="",START!$B$9="",START!$B$10="",START!$B$11="",START!$B$12=""),"UNRESOLVED - START SCOPE",IF(OR(B67="",C67="",D67="",E67="",F67="",G67="",H67="",I67="",J67="",M67="",N67="",P67=""),"UNRESOLVED - ROW INPUT",IF(NOT(OR(EXACT(B67,"CATEGORY / DEFINITION"),EXACT(B67,"PROBLEM / DIAGNOSTIC"),EXACT(B67,"COMPARISON / ALTERNATIVES"),EXACT(B67,"IMPLEMENTATION / EVIDENCE"),EXACT(B67,"PURCHASE / SELECTION"),EXACT(B67,"RISK / OBJECTION"),EXACT(B67,"OTHER"))),"INVALID - PROMPT FAMILY",IF(NOT(OR(EXACT(D67,"Google AI Overviews"),EXACT(D67,"Google AI Mode"),EXACT(D67,"ChatGPT search"),EXACT(D67,"Microsoft Copilot / Bing AI"),EXACT(D67,"Perplexity"),EXACT(D67,"Gemini"),EXACT(D67,"Other"))),"INVALID - SURFACE",IF(AND(NOT(EXACT(START!$B$10,"MULTI-SURFACE")),NOT(EXACT(D67,START!$B$10))),"INVALID - SURFACE OUT OF SCOPE",IF(AND(NOT(EXACT(START!$B$9,"MULTI-LOCALE")),NOT(EXACT(E67,START!$B$9))),"INVALID - LOCALE OUT OF SCOPE",IF(NOT(ISNUMBER(F67)),"INVALID - OBSERVED DATE",IF(OR(F67&lt;START!$B$11,F67&gt;START!$B$12),"INVALID - DATE OUT OF SCOPE",IF(NOT(OR(EXACT(H67,"BRAND / PROVIDER"),EXACT(H67,"CITED SOURCE"),EXACT(H67,"BRAND + SOURCE"),EXACT(H67,"OTHER"))),"INVALID - APPEARANCE TYPE",IF(NOT(OR(EXACT(I67,"DIRECT PROVIDER"),EXACT(I67,"SUBSTITUTE"),EXACT(I67,"PUBLISHER / REFERENCE"),EXACT(I67,"OFFICIAL AUTHORITY / DOCUMENTATION"),EXACT(I67,"MARKETPLACE / DIRECTORY / REVIEW"),EXACT(I67,"COMMUNITY / WITNESS"),EXACT(I67,"ANALYST / RESEARCH"),EXACT(I67,"UNRESOLVED"))),"INVALID - ROLE",IF(NOT(OR(EXACT(J67,"SAME BUYER + JOB"),EXACT(J67,"PARTIAL / SUBSTITUTE"),EXACT(J67,"NONE"),EXACT(J67,"UNKNOWN"))),"INVALID - BUYER OVERLAP",IF(NOT(OR(EXACT(M67,"YES"),EXACT(M67,"NO"),EXACT(M67,"NOT APPLICABLE / NO CITATION"))),"INVALID - PASSAGE CHECK",IF(AND(OR(EXACT(H67,"CITED SOURCE"),EXACT(H67,"BRAND + SOURCE")),EXACT(M67,"NOT APPLICABLE / NO CITATION")),"INVALID - CITATION/PASSAGE CONTRADICTION",IF(NOT(OR(EXACT(N67,"YES"),EXACT(N67,"NO - ONE OBSERVATION"),EXACT(N67,"NOT TESTED YET"))),"INVALID - REPEAT STATE",IF(EXACT(I67,"UNRESOLVED"),"UNRESOLVED - SOURCE ROLE",IF(EXACT(J67,"UNKNOWN"),"UNRESOLVED - BUYER OVERLAP",IF(AND(OR(EXACT(H67,"CITED SOURCE"),EXACT(H67,"BRAND + SOURCE")),EXACT(M67,"NO")),"EVIDENCE INSUFFICIENT - PASSAGE",IF(AND(OR(EXACT(H67,"CITED SOURCE"),EXACT(H67,"BRAND + SOURCE")),EXACT(M67,"YES"),OR(K67="",L67="")),"EVIDENCE INSUFFICIENT - CITATION DETAIL",IF(AND(EXACT(N67,"YES"),O67=""),"UNRESOLVED - REPEAT GROUP",IF(AND(EXACT(I67,"DIRECT PROVIDER"),EXACT(J67,"SAME BUYER + JOB")),"DIRECT COMPETITOR EVIDENCE",IF(AND(EXACT(I67,"SUBSTITUTE"),OR(EXACT(J67,"SAME BUYER + JOB"),EXACT(J67,"PARTIAL / SUBSTITUTE"))),"SUBSTITUTE COMPETITOR EVIDENCE",IF(AND(OR(EXACT(I67,"PUBLISHER / REFERENCE"),EXACT(I67,"OFFICIAL AUTHORITY / DOCUMENTATION"),EXACT(I67,"MARKETPLACE / DIRECTORY / REVIEW"),EXACT(I67,"COMMUNITY / WITNESS"),EXACT(I67,"ANALYST / RESEARCH")),EXACT(J67,"NONE")),"INFLUENTIAL NON-RIVAL SOURCE",IF(EXACT(J67,"NONE"),"NON-RIVAL EVIDENCE OBJECT","CLASSIFIED WITH BOUNDARY")))))))))))))))))))))))))</x:f>
      </x:c>
      <x:c r="S67" s="105" t="str">
        <x:f>IF(A67="","",IF(LEFT(R67,7)="INVALID","Correct the unsupported, contradictory, out-of-scope or duplicate controlled value before interpretation.",IF(R67="UNRESOLVED - START SCOPE","Complete START scope; row validity is intentionally blocked.",IF(R67="UNRESOLVED - ROW INPUT","Complete the required observation fields before interpretation.",IF(R67="UNRESOLVED - SOURCE ROLE","Inspect why the entity/source belongs in the answer and assign its role.",IF(R67="UNRESOLVED - BUYER OVERLAP","Establish same-buyer/same-job, substitute, partial or non-rival status.",IF(R67="UNRESOLVED - REPEAT GROUP","Assign the repeat observation to a repeat group before pattern comparison.",IF(R67="EVIDENCE INSUFFICIENT - PASSAGE","Open the cited source and record what claim or passage it supports.",IF(R67="EVIDENCE INSUFFICIENT - CITATION DETAIL","Record both the cited URL and the supported claim/passage before this citation-based observation can be shared.",IF(R67="DIRECT COMPETITOR EVIDENCE","Compare answer criteria, supporting sources and entity/product evidence before choosing an intervention.",IF(R67="SUBSTITUTE COMPETITOR EVIDENCE","Map substitution conditions and buyer trade-offs before treating the source as like-for-like.",IF(R67="INFLUENTIAL NON-RIVAL SOURCE","Route the gap to source, authority, entity or passage review - not the direct-competitor set.",IF(R67="NON-RIVAL EVIDENCE OBJECT","Use the observation only for the evidence/source role it performs.","Document the boundary before aggregation or handoff.")))))))))))))</x:f>
      </x:c>
      <x:c r="T67" s="105" t="str">
        <x:f>IF(A67="","",IF(OR(LEFT(R67,7)="INVALID",LEFT(R67,10)="UNRESOLVED",LEFT(R67,21)="EVIDENCE INSUFFICIENT",Q67="",P67=""),"NOT READY","READY TO SHARE"))</x:f>
      </x:c>
      <x:c r="U67" s="101"/>
    </x:row>
    <x:row r="68">
      <x:c r="A68" s="33"/>
      <x:c r="B68" s="33"/>
      <x:c r="C68" s="33"/>
      <x:c r="D68" s="33"/>
      <x:c r="E68" s="33"/>
      <x:c r="F68" s="64"/>
      <x:c r="G68" s="33"/>
      <x:c r="H68" s="33"/>
      <x:c r="I68" s="33"/>
      <x:c r="J68" s="33"/>
      <x:c r="K68" s="33"/>
      <x:c r="L68" s="33"/>
      <x:c r="M68" s="33"/>
      <x:c r="N68" s="101"/>
      <x:c r="O68" s="101"/>
      <x:c r="P68" s="101"/>
      <x:c r="Q68" s="101"/>
      <x:c r="R68" s="105" t="str">
        <x:f>IF(A68="","",IF(COUNTIF($A$2:$A$201,A68)&gt;1,"INVALID - DUPLICATE ID",IF(OR(START!$B$6="",START!$B$7="",START!$B$8="",START!$B$9="",START!$B$10="",START!$B$11="",START!$B$12=""),"UNRESOLVED - START SCOPE",IF(OR(B68="",C68="",D68="",E68="",F68="",G68="",H68="",I68="",J68="",M68="",N68="",P68=""),"UNRESOLVED - ROW INPUT",IF(NOT(OR(EXACT(B68,"CATEGORY / DEFINITION"),EXACT(B68,"PROBLEM / DIAGNOSTIC"),EXACT(B68,"COMPARISON / ALTERNATIVES"),EXACT(B68,"IMPLEMENTATION / EVIDENCE"),EXACT(B68,"PURCHASE / SELECTION"),EXACT(B68,"RISK / OBJECTION"),EXACT(B68,"OTHER"))),"INVALID - PROMPT FAMILY",IF(NOT(OR(EXACT(D68,"Google AI Overviews"),EXACT(D68,"Google AI Mode"),EXACT(D68,"ChatGPT search"),EXACT(D68,"Microsoft Copilot / Bing AI"),EXACT(D68,"Perplexity"),EXACT(D68,"Gemini"),EXACT(D68,"Other"))),"INVALID - SURFACE",IF(AND(NOT(EXACT(START!$B$10,"MULTI-SURFACE")),NOT(EXACT(D68,START!$B$10))),"INVALID - SURFACE OUT OF SCOPE",IF(AND(NOT(EXACT(START!$B$9,"MULTI-LOCALE")),NOT(EXACT(E68,START!$B$9))),"INVALID - LOCALE OUT OF SCOPE",IF(NOT(ISNUMBER(F68)),"INVALID - OBSERVED DATE",IF(OR(F68&lt;START!$B$11,F68&gt;START!$B$12),"INVALID - DATE OUT OF SCOPE",IF(NOT(OR(EXACT(H68,"BRAND / PROVIDER"),EXACT(H68,"CITED SOURCE"),EXACT(H68,"BRAND + SOURCE"),EXACT(H68,"OTHER"))),"INVALID - APPEARANCE TYPE",IF(NOT(OR(EXACT(I68,"DIRECT PROVIDER"),EXACT(I68,"SUBSTITUTE"),EXACT(I68,"PUBLISHER / REFERENCE"),EXACT(I68,"OFFICIAL AUTHORITY / DOCUMENTATION"),EXACT(I68,"MARKETPLACE / DIRECTORY / REVIEW"),EXACT(I68,"COMMUNITY / WITNESS"),EXACT(I68,"ANALYST / RESEARCH"),EXACT(I68,"UNRESOLVED"))),"INVALID - ROLE",IF(NOT(OR(EXACT(J68,"SAME BUYER + JOB"),EXACT(J68,"PARTIAL / SUBSTITUTE"),EXACT(J68,"NONE"),EXACT(J68,"UNKNOWN"))),"INVALID - BUYER OVERLAP",IF(NOT(OR(EXACT(M68,"YES"),EXACT(M68,"NO"),EXACT(M68,"NOT APPLICABLE / NO CITATION"))),"INVALID - PASSAGE CHECK",IF(AND(OR(EXACT(H68,"CITED SOURCE"),EXACT(H68,"BRAND + SOURCE")),EXACT(M68,"NOT APPLICABLE / NO CITATION")),"INVALID - CITATION/PASSAGE CONTRADICTION",IF(NOT(OR(EXACT(N68,"YES"),EXACT(N68,"NO - ONE OBSERVATION"),EXACT(N68,"NOT TESTED YET"))),"INVALID - REPEAT STATE",IF(EXACT(I68,"UNRESOLVED"),"UNRESOLVED - SOURCE ROLE",IF(EXACT(J68,"UNKNOWN"),"UNRESOLVED - BUYER OVERLAP",IF(AND(OR(EXACT(H68,"CITED SOURCE"),EXACT(H68,"BRAND + SOURCE")),EXACT(M68,"NO")),"EVIDENCE INSUFFICIENT - PASSAGE",IF(AND(OR(EXACT(H68,"CITED SOURCE"),EXACT(H68,"BRAND + SOURCE")),EXACT(M68,"YES"),OR(K68="",L68="")),"EVIDENCE INSUFFICIENT - CITATION DETAIL",IF(AND(EXACT(N68,"YES"),O68=""),"UNRESOLVED - REPEAT GROUP",IF(AND(EXACT(I68,"DIRECT PROVIDER"),EXACT(J68,"SAME BUYER + JOB")),"DIRECT COMPETITOR EVIDENCE",IF(AND(EXACT(I68,"SUBSTITUTE"),OR(EXACT(J68,"SAME BUYER + JOB"),EXACT(J68,"PARTIAL / SUBSTITUTE"))),"SUBSTITUTE COMPETITOR EVIDENCE",IF(AND(OR(EXACT(I68,"PUBLISHER / REFERENCE"),EXACT(I68,"OFFICIAL AUTHORITY / DOCUMENTATION"),EXACT(I68,"MARKETPLACE / DIRECTORY / REVIEW"),EXACT(I68,"COMMUNITY / WITNESS"),EXACT(I68,"ANALYST / RESEARCH")),EXACT(J68,"NONE")),"INFLUENTIAL NON-RIVAL SOURCE",IF(EXACT(J68,"NONE"),"NON-RIVAL EVIDENCE OBJECT","CLASSIFIED WITH BOUNDARY")))))))))))))))))))))))))</x:f>
      </x:c>
      <x:c r="S68" s="105" t="str">
        <x:f>IF(A68="","",IF(LEFT(R68,7)="INVALID","Correct the unsupported, contradictory, out-of-scope or duplicate controlled value before interpretation.",IF(R68="UNRESOLVED - START SCOPE","Complete START scope; row validity is intentionally blocked.",IF(R68="UNRESOLVED - ROW INPUT","Complete the required observation fields before interpretation.",IF(R68="UNRESOLVED - SOURCE ROLE","Inspect why the entity/source belongs in the answer and assign its role.",IF(R68="UNRESOLVED - BUYER OVERLAP","Establish same-buyer/same-job, substitute, partial or non-rival status.",IF(R68="UNRESOLVED - REPEAT GROUP","Assign the repeat observation to a repeat group before pattern comparison.",IF(R68="EVIDENCE INSUFFICIENT - PASSAGE","Open the cited source and record what claim or passage it supports.",IF(R68="EVIDENCE INSUFFICIENT - CITATION DETAIL","Record both the cited URL and the supported claim/passage before this citation-based observation can be shared.",IF(R68="DIRECT COMPETITOR EVIDENCE","Compare answer criteria, supporting sources and entity/product evidence before choosing an intervention.",IF(R68="SUBSTITUTE COMPETITOR EVIDENCE","Map substitution conditions and buyer trade-offs before treating the source as like-for-like.",IF(R68="INFLUENTIAL NON-RIVAL SOURCE","Route the gap to source, authority, entity or passage review - not the direct-competitor set.",IF(R68="NON-RIVAL EVIDENCE OBJECT","Use the observation only for the evidence/source role it performs.","Document the boundary before aggregation or handoff.")))))))))))))</x:f>
      </x:c>
      <x:c r="T68" s="105" t="str">
        <x:f>IF(A68="","",IF(OR(LEFT(R68,7)="INVALID",LEFT(R68,10)="UNRESOLVED",LEFT(R68,21)="EVIDENCE INSUFFICIENT",Q68="",P68=""),"NOT READY","READY TO SHARE"))</x:f>
      </x:c>
      <x:c r="U68" s="101"/>
    </x:row>
    <x:row r="69">
      <x:c r="A69" s="33"/>
      <x:c r="B69" s="33"/>
      <x:c r="C69" s="33"/>
      <x:c r="D69" s="33"/>
      <x:c r="E69" s="33"/>
      <x:c r="F69" s="64"/>
      <x:c r="G69" s="33"/>
      <x:c r="H69" s="33"/>
      <x:c r="I69" s="33"/>
      <x:c r="J69" s="33"/>
      <x:c r="K69" s="33"/>
      <x:c r="L69" s="33"/>
      <x:c r="M69" s="33"/>
      <x:c r="N69" s="101"/>
      <x:c r="O69" s="101"/>
      <x:c r="P69" s="101"/>
      <x:c r="Q69" s="101"/>
      <x:c r="R69" s="105" t="str">
        <x:f>IF(A69="","",IF(COUNTIF($A$2:$A$201,A69)&gt;1,"INVALID - DUPLICATE ID",IF(OR(START!$B$6="",START!$B$7="",START!$B$8="",START!$B$9="",START!$B$10="",START!$B$11="",START!$B$12=""),"UNRESOLVED - START SCOPE",IF(OR(B69="",C69="",D69="",E69="",F69="",G69="",H69="",I69="",J69="",M69="",N69="",P69=""),"UNRESOLVED - ROW INPUT",IF(NOT(OR(EXACT(B69,"CATEGORY / DEFINITION"),EXACT(B69,"PROBLEM / DIAGNOSTIC"),EXACT(B69,"COMPARISON / ALTERNATIVES"),EXACT(B69,"IMPLEMENTATION / EVIDENCE"),EXACT(B69,"PURCHASE / SELECTION"),EXACT(B69,"RISK / OBJECTION"),EXACT(B69,"OTHER"))),"INVALID - PROMPT FAMILY",IF(NOT(OR(EXACT(D69,"Google AI Overviews"),EXACT(D69,"Google AI Mode"),EXACT(D69,"ChatGPT search"),EXACT(D69,"Microsoft Copilot / Bing AI"),EXACT(D69,"Perplexity"),EXACT(D69,"Gemini"),EXACT(D69,"Other"))),"INVALID - SURFACE",IF(AND(NOT(EXACT(START!$B$10,"MULTI-SURFACE")),NOT(EXACT(D69,START!$B$10))),"INVALID - SURFACE OUT OF SCOPE",IF(AND(NOT(EXACT(START!$B$9,"MULTI-LOCALE")),NOT(EXACT(E69,START!$B$9))),"INVALID - LOCALE OUT OF SCOPE",IF(NOT(ISNUMBER(F69)),"INVALID - OBSERVED DATE",IF(OR(F69&lt;START!$B$11,F69&gt;START!$B$12),"INVALID - DATE OUT OF SCOPE",IF(NOT(OR(EXACT(H69,"BRAND / PROVIDER"),EXACT(H69,"CITED SOURCE"),EXACT(H69,"BRAND + SOURCE"),EXACT(H69,"OTHER"))),"INVALID - APPEARANCE TYPE",IF(NOT(OR(EXACT(I69,"DIRECT PROVIDER"),EXACT(I69,"SUBSTITUTE"),EXACT(I69,"PUBLISHER / REFERENCE"),EXACT(I69,"OFFICIAL AUTHORITY / DOCUMENTATION"),EXACT(I69,"MARKETPLACE / DIRECTORY / REVIEW"),EXACT(I69,"COMMUNITY / WITNESS"),EXACT(I69,"ANALYST / RESEARCH"),EXACT(I69,"UNRESOLVED"))),"INVALID - ROLE",IF(NOT(OR(EXACT(J69,"SAME BUYER + JOB"),EXACT(J69,"PARTIAL / SUBSTITUTE"),EXACT(J69,"NONE"),EXACT(J69,"UNKNOWN"))),"INVALID - BUYER OVERLAP",IF(NOT(OR(EXACT(M69,"YES"),EXACT(M69,"NO"),EXACT(M69,"NOT APPLICABLE / NO CITATION"))),"INVALID - PASSAGE CHECK",IF(AND(OR(EXACT(H69,"CITED SOURCE"),EXACT(H69,"BRAND + SOURCE")),EXACT(M69,"NOT APPLICABLE / NO CITATION")),"INVALID - CITATION/PASSAGE CONTRADICTION",IF(NOT(OR(EXACT(N69,"YES"),EXACT(N69,"NO - ONE OBSERVATION"),EXACT(N69,"NOT TESTED YET"))),"INVALID - REPEAT STATE",IF(EXACT(I69,"UNRESOLVED"),"UNRESOLVED - SOURCE ROLE",IF(EXACT(J69,"UNKNOWN"),"UNRESOLVED - BUYER OVERLAP",IF(AND(OR(EXACT(H69,"CITED SOURCE"),EXACT(H69,"BRAND + SOURCE")),EXACT(M69,"NO")),"EVIDENCE INSUFFICIENT - PASSAGE",IF(AND(OR(EXACT(H69,"CITED SOURCE"),EXACT(H69,"BRAND + SOURCE")),EXACT(M69,"YES"),OR(K69="",L69="")),"EVIDENCE INSUFFICIENT - CITATION DETAIL",IF(AND(EXACT(N69,"YES"),O69=""),"UNRESOLVED - REPEAT GROUP",IF(AND(EXACT(I69,"DIRECT PROVIDER"),EXACT(J69,"SAME BUYER + JOB")),"DIRECT COMPETITOR EVIDENCE",IF(AND(EXACT(I69,"SUBSTITUTE"),OR(EXACT(J69,"SAME BUYER + JOB"),EXACT(J69,"PARTIAL / SUBSTITUTE"))),"SUBSTITUTE COMPETITOR EVIDENCE",IF(AND(OR(EXACT(I69,"PUBLISHER / REFERENCE"),EXACT(I69,"OFFICIAL AUTHORITY / DOCUMENTATION"),EXACT(I69,"MARKETPLACE / DIRECTORY / REVIEW"),EXACT(I69,"COMMUNITY / WITNESS"),EXACT(I69,"ANALYST / RESEARCH")),EXACT(J69,"NONE")),"INFLUENTIAL NON-RIVAL SOURCE",IF(EXACT(J69,"NONE"),"NON-RIVAL EVIDENCE OBJECT","CLASSIFIED WITH BOUNDARY")))))))))))))))))))))))))</x:f>
      </x:c>
      <x:c r="S69" s="105" t="str">
        <x:f>IF(A69="","",IF(LEFT(R69,7)="INVALID","Correct the unsupported, contradictory, out-of-scope or duplicate controlled value before interpretation.",IF(R69="UNRESOLVED - START SCOPE","Complete START scope; row validity is intentionally blocked.",IF(R69="UNRESOLVED - ROW INPUT","Complete the required observation fields before interpretation.",IF(R69="UNRESOLVED - SOURCE ROLE","Inspect why the entity/source belongs in the answer and assign its role.",IF(R69="UNRESOLVED - BUYER OVERLAP","Establish same-buyer/same-job, substitute, partial or non-rival status.",IF(R69="UNRESOLVED - REPEAT GROUP","Assign the repeat observation to a repeat group before pattern comparison.",IF(R69="EVIDENCE INSUFFICIENT - PASSAGE","Open the cited source and record what claim or passage it supports.",IF(R69="EVIDENCE INSUFFICIENT - CITATION DETAIL","Record both the cited URL and the supported claim/passage before this citation-based observation can be shared.",IF(R69="DIRECT COMPETITOR EVIDENCE","Compare answer criteria, supporting sources and entity/product evidence before choosing an intervention.",IF(R69="SUBSTITUTE COMPETITOR EVIDENCE","Map substitution conditions and buyer trade-offs before treating the source as like-for-like.",IF(R69="INFLUENTIAL NON-RIVAL SOURCE","Route the gap to source, authority, entity or passage review - not the direct-competitor set.",IF(R69="NON-RIVAL EVIDENCE OBJECT","Use the observation only for the evidence/source role it performs.","Document the boundary before aggregation or handoff.")))))))))))))</x:f>
      </x:c>
      <x:c r="T69" s="105" t="str">
        <x:f>IF(A69="","",IF(OR(LEFT(R69,7)="INVALID",LEFT(R69,10)="UNRESOLVED",LEFT(R69,21)="EVIDENCE INSUFFICIENT",Q69="",P69=""),"NOT READY","READY TO SHARE"))</x:f>
      </x:c>
      <x:c r="U69" s="101"/>
    </x:row>
    <x:row r="70">
      <x:c r="A70" s="33"/>
      <x:c r="B70" s="33"/>
      <x:c r="C70" s="33"/>
      <x:c r="D70" s="33"/>
      <x:c r="E70" s="33"/>
      <x:c r="F70" s="64"/>
      <x:c r="G70" s="33"/>
      <x:c r="H70" s="33"/>
      <x:c r="I70" s="33"/>
      <x:c r="J70" s="33"/>
      <x:c r="K70" s="33"/>
      <x:c r="L70" s="33"/>
      <x:c r="M70" s="33"/>
      <x:c r="N70" s="101"/>
      <x:c r="O70" s="101"/>
      <x:c r="P70" s="101"/>
      <x:c r="Q70" s="101"/>
      <x:c r="R70" s="105" t="str">
        <x:f>IF(A70="","",IF(COUNTIF($A$2:$A$201,A70)&gt;1,"INVALID - DUPLICATE ID",IF(OR(START!$B$6="",START!$B$7="",START!$B$8="",START!$B$9="",START!$B$10="",START!$B$11="",START!$B$12=""),"UNRESOLVED - START SCOPE",IF(OR(B70="",C70="",D70="",E70="",F70="",G70="",H70="",I70="",J70="",M70="",N70="",P70=""),"UNRESOLVED - ROW INPUT",IF(NOT(OR(EXACT(B70,"CATEGORY / DEFINITION"),EXACT(B70,"PROBLEM / DIAGNOSTIC"),EXACT(B70,"COMPARISON / ALTERNATIVES"),EXACT(B70,"IMPLEMENTATION / EVIDENCE"),EXACT(B70,"PURCHASE / SELECTION"),EXACT(B70,"RISK / OBJECTION"),EXACT(B70,"OTHER"))),"INVALID - PROMPT FAMILY",IF(NOT(OR(EXACT(D70,"Google AI Overviews"),EXACT(D70,"Google AI Mode"),EXACT(D70,"ChatGPT search"),EXACT(D70,"Microsoft Copilot / Bing AI"),EXACT(D70,"Perplexity"),EXACT(D70,"Gemini"),EXACT(D70,"Other"))),"INVALID - SURFACE",IF(AND(NOT(EXACT(START!$B$10,"MULTI-SURFACE")),NOT(EXACT(D70,START!$B$10))),"INVALID - SURFACE OUT OF SCOPE",IF(AND(NOT(EXACT(START!$B$9,"MULTI-LOCALE")),NOT(EXACT(E70,START!$B$9))),"INVALID - LOCALE OUT OF SCOPE",IF(NOT(ISNUMBER(F70)),"INVALID - OBSERVED DATE",IF(OR(F70&lt;START!$B$11,F70&gt;START!$B$12),"INVALID - DATE OUT OF SCOPE",IF(NOT(OR(EXACT(H70,"BRAND / PROVIDER"),EXACT(H70,"CITED SOURCE"),EXACT(H70,"BRAND + SOURCE"),EXACT(H70,"OTHER"))),"INVALID - APPEARANCE TYPE",IF(NOT(OR(EXACT(I70,"DIRECT PROVIDER"),EXACT(I70,"SUBSTITUTE"),EXACT(I70,"PUBLISHER / REFERENCE"),EXACT(I70,"OFFICIAL AUTHORITY / DOCUMENTATION"),EXACT(I70,"MARKETPLACE / DIRECTORY / REVIEW"),EXACT(I70,"COMMUNITY / WITNESS"),EXACT(I70,"ANALYST / RESEARCH"),EXACT(I70,"UNRESOLVED"))),"INVALID - ROLE",IF(NOT(OR(EXACT(J70,"SAME BUYER + JOB"),EXACT(J70,"PARTIAL / SUBSTITUTE"),EXACT(J70,"NONE"),EXACT(J70,"UNKNOWN"))),"INVALID - BUYER OVERLAP",IF(NOT(OR(EXACT(M70,"YES"),EXACT(M70,"NO"),EXACT(M70,"NOT APPLICABLE / NO CITATION"))),"INVALID - PASSAGE CHECK",IF(AND(OR(EXACT(H70,"CITED SOURCE"),EXACT(H70,"BRAND + SOURCE")),EXACT(M70,"NOT APPLICABLE / NO CITATION")),"INVALID - CITATION/PASSAGE CONTRADICTION",IF(NOT(OR(EXACT(N70,"YES"),EXACT(N70,"NO - ONE OBSERVATION"),EXACT(N70,"NOT TESTED YET"))),"INVALID - REPEAT STATE",IF(EXACT(I70,"UNRESOLVED"),"UNRESOLVED - SOURCE ROLE",IF(EXACT(J70,"UNKNOWN"),"UNRESOLVED - BUYER OVERLAP",IF(AND(OR(EXACT(H70,"CITED SOURCE"),EXACT(H70,"BRAND + SOURCE")),EXACT(M70,"NO")),"EVIDENCE INSUFFICIENT - PASSAGE",IF(AND(OR(EXACT(H70,"CITED SOURCE"),EXACT(H70,"BRAND + SOURCE")),EXACT(M70,"YES"),OR(K70="",L70="")),"EVIDENCE INSUFFICIENT - CITATION DETAIL",IF(AND(EXACT(N70,"YES"),O70=""),"UNRESOLVED - REPEAT GROUP",IF(AND(EXACT(I70,"DIRECT PROVIDER"),EXACT(J70,"SAME BUYER + JOB")),"DIRECT COMPETITOR EVIDENCE",IF(AND(EXACT(I70,"SUBSTITUTE"),OR(EXACT(J70,"SAME BUYER + JOB"),EXACT(J70,"PARTIAL / SUBSTITUTE"))),"SUBSTITUTE COMPETITOR EVIDENCE",IF(AND(OR(EXACT(I70,"PUBLISHER / REFERENCE"),EXACT(I70,"OFFICIAL AUTHORITY / DOCUMENTATION"),EXACT(I70,"MARKETPLACE / DIRECTORY / REVIEW"),EXACT(I70,"COMMUNITY / WITNESS"),EXACT(I70,"ANALYST / RESEARCH")),EXACT(J70,"NONE")),"INFLUENTIAL NON-RIVAL SOURCE",IF(EXACT(J70,"NONE"),"NON-RIVAL EVIDENCE OBJECT","CLASSIFIED WITH BOUNDARY")))))))))))))))))))))))))</x:f>
      </x:c>
      <x:c r="S70" s="105" t="str">
        <x:f>IF(A70="","",IF(LEFT(R70,7)="INVALID","Correct the unsupported, contradictory, out-of-scope or duplicate controlled value before interpretation.",IF(R70="UNRESOLVED - START SCOPE","Complete START scope; row validity is intentionally blocked.",IF(R70="UNRESOLVED - ROW INPUT","Complete the required observation fields before interpretation.",IF(R70="UNRESOLVED - SOURCE ROLE","Inspect why the entity/source belongs in the answer and assign its role.",IF(R70="UNRESOLVED - BUYER OVERLAP","Establish same-buyer/same-job, substitute, partial or non-rival status.",IF(R70="UNRESOLVED - REPEAT GROUP","Assign the repeat observation to a repeat group before pattern comparison.",IF(R70="EVIDENCE INSUFFICIENT - PASSAGE","Open the cited source and record what claim or passage it supports.",IF(R70="EVIDENCE INSUFFICIENT - CITATION DETAIL","Record both the cited URL and the supported claim/passage before this citation-based observation can be shared.",IF(R70="DIRECT COMPETITOR EVIDENCE","Compare answer criteria, supporting sources and entity/product evidence before choosing an intervention.",IF(R70="SUBSTITUTE COMPETITOR EVIDENCE","Map substitution conditions and buyer trade-offs before treating the source as like-for-like.",IF(R70="INFLUENTIAL NON-RIVAL SOURCE","Route the gap to source, authority, entity or passage review - not the direct-competitor set.",IF(R70="NON-RIVAL EVIDENCE OBJECT","Use the observation only for the evidence/source role it performs.","Document the boundary before aggregation or handoff.")))))))))))))</x:f>
      </x:c>
      <x:c r="T70" s="105" t="str">
        <x:f>IF(A70="","",IF(OR(LEFT(R70,7)="INVALID",LEFT(R70,10)="UNRESOLVED",LEFT(R70,21)="EVIDENCE INSUFFICIENT",Q70="",P70=""),"NOT READY","READY TO SHARE"))</x:f>
      </x:c>
      <x:c r="U70" s="101"/>
    </x:row>
    <x:row r="71">
      <x:c r="A71" s="33"/>
      <x:c r="B71" s="33"/>
      <x:c r="C71" s="33"/>
      <x:c r="D71" s="33"/>
      <x:c r="E71" s="33"/>
      <x:c r="F71" s="64"/>
      <x:c r="G71" s="33"/>
      <x:c r="H71" s="33"/>
      <x:c r="I71" s="33"/>
      <x:c r="J71" s="33"/>
      <x:c r="K71" s="33"/>
      <x:c r="L71" s="33"/>
      <x:c r="M71" s="33"/>
      <x:c r="N71" s="101"/>
      <x:c r="O71" s="101"/>
      <x:c r="P71" s="101"/>
      <x:c r="Q71" s="101"/>
      <x:c r="R71" s="105" t="str">
        <x:f>IF(A71="","",IF(COUNTIF($A$2:$A$201,A71)&gt;1,"INVALID - DUPLICATE ID",IF(OR(START!$B$6="",START!$B$7="",START!$B$8="",START!$B$9="",START!$B$10="",START!$B$11="",START!$B$12=""),"UNRESOLVED - START SCOPE",IF(OR(B71="",C71="",D71="",E71="",F71="",G71="",H71="",I71="",J71="",M71="",N71="",P71=""),"UNRESOLVED - ROW INPUT",IF(NOT(OR(EXACT(B71,"CATEGORY / DEFINITION"),EXACT(B71,"PROBLEM / DIAGNOSTIC"),EXACT(B71,"COMPARISON / ALTERNATIVES"),EXACT(B71,"IMPLEMENTATION / EVIDENCE"),EXACT(B71,"PURCHASE / SELECTION"),EXACT(B71,"RISK / OBJECTION"),EXACT(B71,"OTHER"))),"INVALID - PROMPT FAMILY",IF(NOT(OR(EXACT(D71,"Google AI Overviews"),EXACT(D71,"Google AI Mode"),EXACT(D71,"ChatGPT search"),EXACT(D71,"Microsoft Copilot / Bing AI"),EXACT(D71,"Perplexity"),EXACT(D71,"Gemini"),EXACT(D71,"Other"))),"INVALID - SURFACE",IF(AND(NOT(EXACT(START!$B$10,"MULTI-SURFACE")),NOT(EXACT(D71,START!$B$10))),"INVALID - SURFACE OUT OF SCOPE",IF(AND(NOT(EXACT(START!$B$9,"MULTI-LOCALE")),NOT(EXACT(E71,START!$B$9))),"INVALID - LOCALE OUT OF SCOPE",IF(NOT(ISNUMBER(F71)),"INVALID - OBSERVED DATE",IF(OR(F71&lt;START!$B$11,F71&gt;START!$B$12),"INVALID - DATE OUT OF SCOPE",IF(NOT(OR(EXACT(H71,"BRAND / PROVIDER"),EXACT(H71,"CITED SOURCE"),EXACT(H71,"BRAND + SOURCE"),EXACT(H71,"OTHER"))),"INVALID - APPEARANCE TYPE",IF(NOT(OR(EXACT(I71,"DIRECT PROVIDER"),EXACT(I71,"SUBSTITUTE"),EXACT(I71,"PUBLISHER / REFERENCE"),EXACT(I71,"OFFICIAL AUTHORITY / DOCUMENTATION"),EXACT(I71,"MARKETPLACE / DIRECTORY / REVIEW"),EXACT(I71,"COMMUNITY / WITNESS"),EXACT(I71,"ANALYST / RESEARCH"),EXACT(I71,"UNRESOLVED"))),"INVALID - ROLE",IF(NOT(OR(EXACT(J71,"SAME BUYER + JOB"),EXACT(J71,"PARTIAL / SUBSTITUTE"),EXACT(J71,"NONE"),EXACT(J71,"UNKNOWN"))),"INVALID - BUYER OVERLAP",IF(NOT(OR(EXACT(M71,"YES"),EXACT(M71,"NO"),EXACT(M71,"NOT APPLICABLE / NO CITATION"))),"INVALID - PASSAGE CHECK",IF(AND(OR(EXACT(H71,"CITED SOURCE"),EXACT(H71,"BRAND + SOURCE")),EXACT(M71,"NOT APPLICABLE / NO CITATION")),"INVALID - CITATION/PASSAGE CONTRADICTION",IF(NOT(OR(EXACT(N71,"YES"),EXACT(N71,"NO - ONE OBSERVATION"),EXACT(N71,"NOT TESTED YET"))),"INVALID - REPEAT STATE",IF(EXACT(I71,"UNRESOLVED"),"UNRESOLVED - SOURCE ROLE",IF(EXACT(J71,"UNKNOWN"),"UNRESOLVED - BUYER OVERLAP",IF(AND(OR(EXACT(H71,"CITED SOURCE"),EXACT(H71,"BRAND + SOURCE")),EXACT(M71,"NO")),"EVIDENCE INSUFFICIENT - PASSAGE",IF(AND(OR(EXACT(H71,"CITED SOURCE"),EXACT(H71,"BRAND + SOURCE")),EXACT(M71,"YES"),OR(K71="",L71="")),"EVIDENCE INSUFFICIENT - CITATION DETAIL",IF(AND(EXACT(N71,"YES"),O71=""),"UNRESOLVED - REPEAT GROUP",IF(AND(EXACT(I71,"DIRECT PROVIDER"),EXACT(J71,"SAME BUYER + JOB")),"DIRECT COMPETITOR EVIDENCE",IF(AND(EXACT(I71,"SUBSTITUTE"),OR(EXACT(J71,"SAME BUYER + JOB"),EXACT(J71,"PARTIAL / SUBSTITUTE"))),"SUBSTITUTE COMPETITOR EVIDENCE",IF(AND(OR(EXACT(I71,"PUBLISHER / REFERENCE"),EXACT(I71,"OFFICIAL AUTHORITY / DOCUMENTATION"),EXACT(I71,"MARKETPLACE / DIRECTORY / REVIEW"),EXACT(I71,"COMMUNITY / WITNESS"),EXACT(I71,"ANALYST / RESEARCH")),EXACT(J71,"NONE")),"INFLUENTIAL NON-RIVAL SOURCE",IF(EXACT(J71,"NONE"),"NON-RIVAL EVIDENCE OBJECT","CLASSIFIED WITH BOUNDARY")))))))))))))))))))))))))</x:f>
      </x:c>
      <x:c r="S71" s="105" t="str">
        <x:f>IF(A71="","",IF(LEFT(R71,7)="INVALID","Correct the unsupported, contradictory, out-of-scope or duplicate controlled value before interpretation.",IF(R71="UNRESOLVED - START SCOPE","Complete START scope; row validity is intentionally blocked.",IF(R71="UNRESOLVED - ROW INPUT","Complete the required observation fields before interpretation.",IF(R71="UNRESOLVED - SOURCE ROLE","Inspect why the entity/source belongs in the answer and assign its role.",IF(R71="UNRESOLVED - BUYER OVERLAP","Establish same-buyer/same-job, substitute, partial or non-rival status.",IF(R71="UNRESOLVED - REPEAT GROUP","Assign the repeat observation to a repeat group before pattern comparison.",IF(R71="EVIDENCE INSUFFICIENT - PASSAGE","Open the cited source and record what claim or passage it supports.",IF(R71="EVIDENCE INSUFFICIENT - CITATION DETAIL","Record both the cited URL and the supported claim/passage before this citation-based observation can be shared.",IF(R71="DIRECT COMPETITOR EVIDENCE","Compare answer criteria, supporting sources and entity/product evidence before choosing an intervention.",IF(R71="SUBSTITUTE COMPETITOR EVIDENCE","Map substitution conditions and buyer trade-offs before treating the source as like-for-like.",IF(R71="INFLUENTIAL NON-RIVAL SOURCE","Route the gap to source, authority, entity or passage review - not the direct-competitor set.",IF(R71="NON-RIVAL EVIDENCE OBJECT","Use the observation only for the evidence/source role it performs.","Document the boundary before aggregation or handoff.")))))))))))))</x:f>
      </x:c>
      <x:c r="T71" s="105" t="str">
        <x:f>IF(A71="","",IF(OR(LEFT(R71,7)="INVALID",LEFT(R71,10)="UNRESOLVED",LEFT(R71,21)="EVIDENCE INSUFFICIENT",Q71="",P71=""),"NOT READY","READY TO SHARE"))</x:f>
      </x:c>
      <x:c r="U71" s="101"/>
    </x:row>
    <x:row r="72">
      <x:c r="A72" s="33"/>
      <x:c r="B72" s="33"/>
      <x:c r="C72" s="33"/>
      <x:c r="D72" s="33"/>
      <x:c r="E72" s="33"/>
      <x:c r="F72" s="64"/>
      <x:c r="G72" s="33"/>
      <x:c r="H72" s="33"/>
      <x:c r="I72" s="33"/>
      <x:c r="J72" s="33"/>
      <x:c r="K72" s="33"/>
      <x:c r="L72" s="33"/>
      <x:c r="M72" s="33"/>
      <x:c r="N72" s="101"/>
      <x:c r="O72" s="101"/>
      <x:c r="P72" s="101"/>
      <x:c r="Q72" s="101"/>
      <x:c r="R72" s="105" t="str">
        <x:f>IF(A72="","",IF(COUNTIF($A$2:$A$201,A72)&gt;1,"INVALID - DUPLICATE ID",IF(OR(START!$B$6="",START!$B$7="",START!$B$8="",START!$B$9="",START!$B$10="",START!$B$11="",START!$B$12=""),"UNRESOLVED - START SCOPE",IF(OR(B72="",C72="",D72="",E72="",F72="",G72="",H72="",I72="",J72="",M72="",N72="",P72=""),"UNRESOLVED - ROW INPUT",IF(NOT(OR(EXACT(B72,"CATEGORY / DEFINITION"),EXACT(B72,"PROBLEM / DIAGNOSTIC"),EXACT(B72,"COMPARISON / ALTERNATIVES"),EXACT(B72,"IMPLEMENTATION / EVIDENCE"),EXACT(B72,"PURCHASE / SELECTION"),EXACT(B72,"RISK / OBJECTION"),EXACT(B72,"OTHER"))),"INVALID - PROMPT FAMILY",IF(NOT(OR(EXACT(D72,"Google AI Overviews"),EXACT(D72,"Google AI Mode"),EXACT(D72,"ChatGPT search"),EXACT(D72,"Microsoft Copilot / Bing AI"),EXACT(D72,"Perplexity"),EXACT(D72,"Gemini"),EXACT(D72,"Other"))),"INVALID - SURFACE",IF(AND(NOT(EXACT(START!$B$10,"MULTI-SURFACE")),NOT(EXACT(D72,START!$B$10))),"INVALID - SURFACE OUT OF SCOPE",IF(AND(NOT(EXACT(START!$B$9,"MULTI-LOCALE")),NOT(EXACT(E72,START!$B$9))),"INVALID - LOCALE OUT OF SCOPE",IF(NOT(ISNUMBER(F72)),"INVALID - OBSERVED DATE",IF(OR(F72&lt;START!$B$11,F72&gt;START!$B$12),"INVALID - DATE OUT OF SCOPE",IF(NOT(OR(EXACT(H72,"BRAND / PROVIDER"),EXACT(H72,"CITED SOURCE"),EXACT(H72,"BRAND + SOURCE"),EXACT(H72,"OTHER"))),"INVALID - APPEARANCE TYPE",IF(NOT(OR(EXACT(I72,"DIRECT PROVIDER"),EXACT(I72,"SUBSTITUTE"),EXACT(I72,"PUBLISHER / REFERENCE"),EXACT(I72,"OFFICIAL AUTHORITY / DOCUMENTATION"),EXACT(I72,"MARKETPLACE / DIRECTORY / REVIEW"),EXACT(I72,"COMMUNITY / WITNESS"),EXACT(I72,"ANALYST / RESEARCH"),EXACT(I72,"UNRESOLVED"))),"INVALID - ROLE",IF(NOT(OR(EXACT(J72,"SAME BUYER + JOB"),EXACT(J72,"PARTIAL / SUBSTITUTE"),EXACT(J72,"NONE"),EXACT(J72,"UNKNOWN"))),"INVALID - BUYER OVERLAP",IF(NOT(OR(EXACT(M72,"YES"),EXACT(M72,"NO"),EXACT(M72,"NOT APPLICABLE / NO CITATION"))),"INVALID - PASSAGE CHECK",IF(AND(OR(EXACT(H72,"CITED SOURCE"),EXACT(H72,"BRAND + SOURCE")),EXACT(M72,"NOT APPLICABLE / NO CITATION")),"INVALID - CITATION/PASSAGE CONTRADICTION",IF(NOT(OR(EXACT(N72,"YES"),EXACT(N72,"NO - ONE OBSERVATION"),EXACT(N72,"NOT TESTED YET"))),"INVALID - REPEAT STATE",IF(EXACT(I72,"UNRESOLVED"),"UNRESOLVED - SOURCE ROLE",IF(EXACT(J72,"UNKNOWN"),"UNRESOLVED - BUYER OVERLAP",IF(AND(OR(EXACT(H72,"CITED SOURCE"),EXACT(H72,"BRAND + SOURCE")),EXACT(M72,"NO")),"EVIDENCE INSUFFICIENT - PASSAGE",IF(AND(OR(EXACT(H72,"CITED SOURCE"),EXACT(H72,"BRAND + SOURCE")),EXACT(M72,"YES"),OR(K72="",L72="")),"EVIDENCE INSUFFICIENT - CITATION DETAIL",IF(AND(EXACT(N72,"YES"),O72=""),"UNRESOLVED - REPEAT GROUP",IF(AND(EXACT(I72,"DIRECT PROVIDER"),EXACT(J72,"SAME BUYER + JOB")),"DIRECT COMPETITOR EVIDENCE",IF(AND(EXACT(I72,"SUBSTITUTE"),OR(EXACT(J72,"SAME BUYER + JOB"),EXACT(J72,"PARTIAL / SUBSTITUTE"))),"SUBSTITUTE COMPETITOR EVIDENCE",IF(AND(OR(EXACT(I72,"PUBLISHER / REFERENCE"),EXACT(I72,"OFFICIAL AUTHORITY / DOCUMENTATION"),EXACT(I72,"MARKETPLACE / DIRECTORY / REVIEW"),EXACT(I72,"COMMUNITY / WITNESS"),EXACT(I72,"ANALYST / RESEARCH")),EXACT(J72,"NONE")),"INFLUENTIAL NON-RIVAL SOURCE",IF(EXACT(J72,"NONE"),"NON-RIVAL EVIDENCE OBJECT","CLASSIFIED WITH BOUNDARY")))))))))))))))))))))))))</x:f>
      </x:c>
      <x:c r="S72" s="105" t="str">
        <x:f>IF(A72="","",IF(LEFT(R72,7)="INVALID","Correct the unsupported, contradictory, out-of-scope or duplicate controlled value before interpretation.",IF(R72="UNRESOLVED - START SCOPE","Complete START scope; row validity is intentionally blocked.",IF(R72="UNRESOLVED - ROW INPUT","Complete the required observation fields before interpretation.",IF(R72="UNRESOLVED - SOURCE ROLE","Inspect why the entity/source belongs in the answer and assign its role.",IF(R72="UNRESOLVED - BUYER OVERLAP","Establish same-buyer/same-job, substitute, partial or non-rival status.",IF(R72="UNRESOLVED - REPEAT GROUP","Assign the repeat observation to a repeat group before pattern comparison.",IF(R72="EVIDENCE INSUFFICIENT - PASSAGE","Open the cited source and record what claim or passage it supports.",IF(R72="EVIDENCE INSUFFICIENT - CITATION DETAIL","Record both the cited URL and the supported claim/passage before this citation-based observation can be shared.",IF(R72="DIRECT COMPETITOR EVIDENCE","Compare answer criteria, supporting sources and entity/product evidence before choosing an intervention.",IF(R72="SUBSTITUTE COMPETITOR EVIDENCE","Map substitution conditions and buyer trade-offs before treating the source as like-for-like.",IF(R72="INFLUENTIAL NON-RIVAL SOURCE","Route the gap to source, authority, entity or passage review - not the direct-competitor set.",IF(R72="NON-RIVAL EVIDENCE OBJECT","Use the observation only for the evidence/source role it performs.","Document the boundary before aggregation or handoff.")))))))))))))</x:f>
      </x:c>
      <x:c r="T72" s="105" t="str">
        <x:f>IF(A72="","",IF(OR(LEFT(R72,7)="INVALID",LEFT(R72,10)="UNRESOLVED",LEFT(R72,21)="EVIDENCE INSUFFICIENT",Q72="",P72=""),"NOT READY","READY TO SHARE"))</x:f>
      </x:c>
      <x:c r="U72" s="101"/>
    </x:row>
    <x:row r="73">
      <x:c r="A73" s="33"/>
      <x:c r="B73" s="33"/>
      <x:c r="C73" s="33"/>
      <x:c r="D73" s="33"/>
      <x:c r="E73" s="33"/>
      <x:c r="F73" s="64"/>
      <x:c r="G73" s="33"/>
      <x:c r="H73" s="33"/>
      <x:c r="I73" s="33"/>
      <x:c r="J73" s="33"/>
      <x:c r="K73" s="33"/>
      <x:c r="L73" s="33"/>
      <x:c r="M73" s="33"/>
      <x:c r="N73" s="101"/>
      <x:c r="O73" s="101"/>
      <x:c r="P73" s="101"/>
      <x:c r="Q73" s="101"/>
      <x:c r="R73" s="105" t="str">
        <x:f>IF(A73="","",IF(COUNTIF($A$2:$A$201,A73)&gt;1,"INVALID - DUPLICATE ID",IF(OR(START!$B$6="",START!$B$7="",START!$B$8="",START!$B$9="",START!$B$10="",START!$B$11="",START!$B$12=""),"UNRESOLVED - START SCOPE",IF(OR(B73="",C73="",D73="",E73="",F73="",G73="",H73="",I73="",J73="",M73="",N73="",P73=""),"UNRESOLVED - ROW INPUT",IF(NOT(OR(EXACT(B73,"CATEGORY / DEFINITION"),EXACT(B73,"PROBLEM / DIAGNOSTIC"),EXACT(B73,"COMPARISON / ALTERNATIVES"),EXACT(B73,"IMPLEMENTATION / EVIDENCE"),EXACT(B73,"PURCHASE / SELECTION"),EXACT(B73,"RISK / OBJECTION"),EXACT(B73,"OTHER"))),"INVALID - PROMPT FAMILY",IF(NOT(OR(EXACT(D73,"Google AI Overviews"),EXACT(D73,"Google AI Mode"),EXACT(D73,"ChatGPT search"),EXACT(D73,"Microsoft Copilot / Bing AI"),EXACT(D73,"Perplexity"),EXACT(D73,"Gemini"),EXACT(D73,"Other"))),"INVALID - SURFACE",IF(AND(NOT(EXACT(START!$B$10,"MULTI-SURFACE")),NOT(EXACT(D73,START!$B$10))),"INVALID - SURFACE OUT OF SCOPE",IF(AND(NOT(EXACT(START!$B$9,"MULTI-LOCALE")),NOT(EXACT(E73,START!$B$9))),"INVALID - LOCALE OUT OF SCOPE",IF(NOT(ISNUMBER(F73)),"INVALID - OBSERVED DATE",IF(OR(F73&lt;START!$B$11,F73&gt;START!$B$12),"INVALID - DATE OUT OF SCOPE",IF(NOT(OR(EXACT(H73,"BRAND / PROVIDER"),EXACT(H73,"CITED SOURCE"),EXACT(H73,"BRAND + SOURCE"),EXACT(H73,"OTHER"))),"INVALID - APPEARANCE TYPE",IF(NOT(OR(EXACT(I73,"DIRECT PROVIDER"),EXACT(I73,"SUBSTITUTE"),EXACT(I73,"PUBLISHER / REFERENCE"),EXACT(I73,"OFFICIAL AUTHORITY / DOCUMENTATION"),EXACT(I73,"MARKETPLACE / DIRECTORY / REVIEW"),EXACT(I73,"COMMUNITY / WITNESS"),EXACT(I73,"ANALYST / RESEARCH"),EXACT(I73,"UNRESOLVED"))),"INVALID - ROLE",IF(NOT(OR(EXACT(J73,"SAME BUYER + JOB"),EXACT(J73,"PARTIAL / SUBSTITUTE"),EXACT(J73,"NONE"),EXACT(J73,"UNKNOWN"))),"INVALID - BUYER OVERLAP",IF(NOT(OR(EXACT(M73,"YES"),EXACT(M73,"NO"),EXACT(M73,"NOT APPLICABLE / NO CITATION"))),"INVALID - PASSAGE CHECK",IF(AND(OR(EXACT(H73,"CITED SOURCE"),EXACT(H73,"BRAND + SOURCE")),EXACT(M73,"NOT APPLICABLE / NO CITATION")),"INVALID - CITATION/PASSAGE CONTRADICTION",IF(NOT(OR(EXACT(N73,"YES"),EXACT(N73,"NO - ONE OBSERVATION"),EXACT(N73,"NOT TESTED YET"))),"INVALID - REPEAT STATE",IF(EXACT(I73,"UNRESOLVED"),"UNRESOLVED - SOURCE ROLE",IF(EXACT(J73,"UNKNOWN"),"UNRESOLVED - BUYER OVERLAP",IF(AND(OR(EXACT(H73,"CITED SOURCE"),EXACT(H73,"BRAND + SOURCE")),EXACT(M73,"NO")),"EVIDENCE INSUFFICIENT - PASSAGE",IF(AND(OR(EXACT(H73,"CITED SOURCE"),EXACT(H73,"BRAND + SOURCE")),EXACT(M73,"YES"),OR(K73="",L73="")),"EVIDENCE INSUFFICIENT - CITATION DETAIL",IF(AND(EXACT(N73,"YES"),O73=""),"UNRESOLVED - REPEAT GROUP",IF(AND(EXACT(I73,"DIRECT PROVIDER"),EXACT(J73,"SAME BUYER + JOB")),"DIRECT COMPETITOR EVIDENCE",IF(AND(EXACT(I73,"SUBSTITUTE"),OR(EXACT(J73,"SAME BUYER + JOB"),EXACT(J73,"PARTIAL / SUBSTITUTE"))),"SUBSTITUTE COMPETITOR EVIDENCE",IF(AND(OR(EXACT(I73,"PUBLISHER / REFERENCE"),EXACT(I73,"OFFICIAL AUTHORITY / DOCUMENTATION"),EXACT(I73,"MARKETPLACE / DIRECTORY / REVIEW"),EXACT(I73,"COMMUNITY / WITNESS"),EXACT(I73,"ANALYST / RESEARCH")),EXACT(J73,"NONE")),"INFLUENTIAL NON-RIVAL SOURCE",IF(EXACT(J73,"NONE"),"NON-RIVAL EVIDENCE OBJECT","CLASSIFIED WITH BOUNDARY")))))))))))))))))))))))))</x:f>
      </x:c>
      <x:c r="S73" s="105" t="str">
        <x:f>IF(A73="","",IF(LEFT(R73,7)="INVALID","Correct the unsupported, contradictory, out-of-scope or duplicate controlled value before interpretation.",IF(R73="UNRESOLVED - START SCOPE","Complete START scope; row validity is intentionally blocked.",IF(R73="UNRESOLVED - ROW INPUT","Complete the required observation fields before interpretation.",IF(R73="UNRESOLVED - SOURCE ROLE","Inspect why the entity/source belongs in the answer and assign its role.",IF(R73="UNRESOLVED - BUYER OVERLAP","Establish same-buyer/same-job, substitute, partial or non-rival status.",IF(R73="UNRESOLVED - REPEAT GROUP","Assign the repeat observation to a repeat group before pattern comparison.",IF(R73="EVIDENCE INSUFFICIENT - PASSAGE","Open the cited source and record what claim or passage it supports.",IF(R73="EVIDENCE INSUFFICIENT - CITATION DETAIL","Record both the cited URL and the supported claim/passage before this citation-based observation can be shared.",IF(R73="DIRECT COMPETITOR EVIDENCE","Compare answer criteria, supporting sources and entity/product evidence before choosing an intervention.",IF(R73="SUBSTITUTE COMPETITOR EVIDENCE","Map substitution conditions and buyer trade-offs before treating the source as like-for-like.",IF(R73="INFLUENTIAL NON-RIVAL SOURCE","Route the gap to source, authority, entity or passage review - not the direct-competitor set.",IF(R73="NON-RIVAL EVIDENCE OBJECT","Use the observation only for the evidence/source role it performs.","Document the boundary before aggregation or handoff.")))))))))))))</x:f>
      </x:c>
      <x:c r="T73" s="105" t="str">
        <x:f>IF(A73="","",IF(OR(LEFT(R73,7)="INVALID",LEFT(R73,10)="UNRESOLVED",LEFT(R73,21)="EVIDENCE INSUFFICIENT",Q73="",P73=""),"NOT READY","READY TO SHARE"))</x:f>
      </x:c>
      <x:c r="U73" s="101"/>
    </x:row>
    <x:row r="74">
      <x:c r="A74" s="33"/>
      <x:c r="B74" s="33"/>
      <x:c r="C74" s="33"/>
      <x:c r="D74" s="33"/>
      <x:c r="E74" s="33"/>
      <x:c r="F74" s="64"/>
      <x:c r="G74" s="33"/>
      <x:c r="H74" s="33"/>
      <x:c r="I74" s="33"/>
      <x:c r="J74" s="33"/>
      <x:c r="K74" s="33"/>
      <x:c r="L74" s="33"/>
      <x:c r="M74" s="33"/>
      <x:c r="N74" s="101"/>
      <x:c r="O74" s="101"/>
      <x:c r="P74" s="101"/>
      <x:c r="Q74" s="101"/>
      <x:c r="R74" s="105" t="str">
        <x:f>IF(A74="","",IF(COUNTIF($A$2:$A$201,A74)&gt;1,"INVALID - DUPLICATE ID",IF(OR(START!$B$6="",START!$B$7="",START!$B$8="",START!$B$9="",START!$B$10="",START!$B$11="",START!$B$12=""),"UNRESOLVED - START SCOPE",IF(OR(B74="",C74="",D74="",E74="",F74="",G74="",H74="",I74="",J74="",M74="",N74="",P74=""),"UNRESOLVED - ROW INPUT",IF(NOT(OR(EXACT(B74,"CATEGORY / DEFINITION"),EXACT(B74,"PROBLEM / DIAGNOSTIC"),EXACT(B74,"COMPARISON / ALTERNATIVES"),EXACT(B74,"IMPLEMENTATION / EVIDENCE"),EXACT(B74,"PURCHASE / SELECTION"),EXACT(B74,"RISK / OBJECTION"),EXACT(B74,"OTHER"))),"INVALID - PROMPT FAMILY",IF(NOT(OR(EXACT(D74,"Google AI Overviews"),EXACT(D74,"Google AI Mode"),EXACT(D74,"ChatGPT search"),EXACT(D74,"Microsoft Copilot / Bing AI"),EXACT(D74,"Perplexity"),EXACT(D74,"Gemini"),EXACT(D74,"Other"))),"INVALID - SURFACE",IF(AND(NOT(EXACT(START!$B$10,"MULTI-SURFACE")),NOT(EXACT(D74,START!$B$10))),"INVALID - SURFACE OUT OF SCOPE",IF(AND(NOT(EXACT(START!$B$9,"MULTI-LOCALE")),NOT(EXACT(E74,START!$B$9))),"INVALID - LOCALE OUT OF SCOPE",IF(NOT(ISNUMBER(F74)),"INVALID - OBSERVED DATE",IF(OR(F74&lt;START!$B$11,F74&gt;START!$B$12),"INVALID - DATE OUT OF SCOPE",IF(NOT(OR(EXACT(H74,"BRAND / PROVIDER"),EXACT(H74,"CITED SOURCE"),EXACT(H74,"BRAND + SOURCE"),EXACT(H74,"OTHER"))),"INVALID - APPEARANCE TYPE",IF(NOT(OR(EXACT(I74,"DIRECT PROVIDER"),EXACT(I74,"SUBSTITUTE"),EXACT(I74,"PUBLISHER / REFERENCE"),EXACT(I74,"OFFICIAL AUTHORITY / DOCUMENTATION"),EXACT(I74,"MARKETPLACE / DIRECTORY / REVIEW"),EXACT(I74,"COMMUNITY / WITNESS"),EXACT(I74,"ANALYST / RESEARCH"),EXACT(I74,"UNRESOLVED"))),"INVALID - ROLE",IF(NOT(OR(EXACT(J74,"SAME BUYER + JOB"),EXACT(J74,"PARTIAL / SUBSTITUTE"),EXACT(J74,"NONE"),EXACT(J74,"UNKNOWN"))),"INVALID - BUYER OVERLAP",IF(NOT(OR(EXACT(M74,"YES"),EXACT(M74,"NO"),EXACT(M74,"NOT APPLICABLE / NO CITATION"))),"INVALID - PASSAGE CHECK",IF(AND(OR(EXACT(H74,"CITED SOURCE"),EXACT(H74,"BRAND + SOURCE")),EXACT(M74,"NOT APPLICABLE / NO CITATION")),"INVALID - CITATION/PASSAGE CONTRADICTION",IF(NOT(OR(EXACT(N74,"YES"),EXACT(N74,"NO - ONE OBSERVATION"),EXACT(N74,"NOT TESTED YET"))),"INVALID - REPEAT STATE",IF(EXACT(I74,"UNRESOLVED"),"UNRESOLVED - SOURCE ROLE",IF(EXACT(J74,"UNKNOWN"),"UNRESOLVED - BUYER OVERLAP",IF(AND(OR(EXACT(H74,"CITED SOURCE"),EXACT(H74,"BRAND + SOURCE")),EXACT(M74,"NO")),"EVIDENCE INSUFFICIENT - PASSAGE",IF(AND(OR(EXACT(H74,"CITED SOURCE"),EXACT(H74,"BRAND + SOURCE")),EXACT(M74,"YES"),OR(K74="",L74="")),"EVIDENCE INSUFFICIENT - CITATION DETAIL",IF(AND(EXACT(N74,"YES"),O74=""),"UNRESOLVED - REPEAT GROUP",IF(AND(EXACT(I74,"DIRECT PROVIDER"),EXACT(J74,"SAME BUYER + JOB")),"DIRECT COMPETITOR EVIDENCE",IF(AND(EXACT(I74,"SUBSTITUTE"),OR(EXACT(J74,"SAME BUYER + JOB"),EXACT(J74,"PARTIAL / SUBSTITUTE"))),"SUBSTITUTE COMPETITOR EVIDENCE",IF(AND(OR(EXACT(I74,"PUBLISHER / REFERENCE"),EXACT(I74,"OFFICIAL AUTHORITY / DOCUMENTATION"),EXACT(I74,"MARKETPLACE / DIRECTORY / REVIEW"),EXACT(I74,"COMMUNITY / WITNESS"),EXACT(I74,"ANALYST / RESEARCH")),EXACT(J74,"NONE")),"INFLUENTIAL NON-RIVAL SOURCE",IF(EXACT(J74,"NONE"),"NON-RIVAL EVIDENCE OBJECT","CLASSIFIED WITH BOUNDARY")))))))))))))))))))))))))</x:f>
      </x:c>
      <x:c r="S74" s="105" t="str">
        <x:f>IF(A74="","",IF(LEFT(R74,7)="INVALID","Correct the unsupported, contradictory, out-of-scope or duplicate controlled value before interpretation.",IF(R74="UNRESOLVED - START SCOPE","Complete START scope; row validity is intentionally blocked.",IF(R74="UNRESOLVED - ROW INPUT","Complete the required observation fields before interpretation.",IF(R74="UNRESOLVED - SOURCE ROLE","Inspect why the entity/source belongs in the answer and assign its role.",IF(R74="UNRESOLVED - BUYER OVERLAP","Establish same-buyer/same-job, substitute, partial or non-rival status.",IF(R74="UNRESOLVED - REPEAT GROUP","Assign the repeat observation to a repeat group before pattern comparison.",IF(R74="EVIDENCE INSUFFICIENT - PASSAGE","Open the cited source and record what claim or passage it supports.",IF(R74="EVIDENCE INSUFFICIENT - CITATION DETAIL","Record both the cited URL and the supported claim/passage before this citation-based observation can be shared.",IF(R74="DIRECT COMPETITOR EVIDENCE","Compare answer criteria, supporting sources and entity/product evidence before choosing an intervention.",IF(R74="SUBSTITUTE COMPETITOR EVIDENCE","Map substitution conditions and buyer trade-offs before treating the source as like-for-like.",IF(R74="INFLUENTIAL NON-RIVAL SOURCE","Route the gap to source, authority, entity or passage review - not the direct-competitor set.",IF(R74="NON-RIVAL EVIDENCE OBJECT","Use the observation only for the evidence/source role it performs.","Document the boundary before aggregation or handoff.")))))))))))))</x:f>
      </x:c>
      <x:c r="T74" s="105" t="str">
        <x:f>IF(A74="","",IF(OR(LEFT(R74,7)="INVALID",LEFT(R74,10)="UNRESOLVED",LEFT(R74,21)="EVIDENCE INSUFFICIENT",Q74="",P74=""),"NOT READY","READY TO SHARE"))</x:f>
      </x:c>
      <x:c r="U74" s="101"/>
    </x:row>
    <x:row r="75">
      <x:c r="A75" s="33"/>
      <x:c r="B75" s="33"/>
      <x:c r="C75" s="33"/>
      <x:c r="D75" s="33"/>
      <x:c r="E75" s="33"/>
      <x:c r="F75" s="64"/>
      <x:c r="G75" s="33"/>
      <x:c r="H75" s="33"/>
      <x:c r="I75" s="33"/>
      <x:c r="J75" s="33"/>
      <x:c r="K75" s="33"/>
      <x:c r="L75" s="33"/>
      <x:c r="M75" s="33"/>
      <x:c r="N75" s="101"/>
      <x:c r="O75" s="101"/>
      <x:c r="P75" s="101"/>
      <x:c r="Q75" s="101"/>
      <x:c r="R75" s="105" t="str">
        <x:f>IF(A75="","",IF(COUNTIF($A$2:$A$201,A75)&gt;1,"INVALID - DUPLICATE ID",IF(OR(START!$B$6="",START!$B$7="",START!$B$8="",START!$B$9="",START!$B$10="",START!$B$11="",START!$B$12=""),"UNRESOLVED - START SCOPE",IF(OR(B75="",C75="",D75="",E75="",F75="",G75="",H75="",I75="",J75="",M75="",N75="",P75=""),"UNRESOLVED - ROW INPUT",IF(NOT(OR(EXACT(B75,"CATEGORY / DEFINITION"),EXACT(B75,"PROBLEM / DIAGNOSTIC"),EXACT(B75,"COMPARISON / ALTERNATIVES"),EXACT(B75,"IMPLEMENTATION / EVIDENCE"),EXACT(B75,"PURCHASE / SELECTION"),EXACT(B75,"RISK / OBJECTION"),EXACT(B75,"OTHER"))),"INVALID - PROMPT FAMILY",IF(NOT(OR(EXACT(D75,"Google AI Overviews"),EXACT(D75,"Google AI Mode"),EXACT(D75,"ChatGPT search"),EXACT(D75,"Microsoft Copilot / Bing AI"),EXACT(D75,"Perplexity"),EXACT(D75,"Gemini"),EXACT(D75,"Other"))),"INVALID - SURFACE",IF(AND(NOT(EXACT(START!$B$10,"MULTI-SURFACE")),NOT(EXACT(D75,START!$B$10))),"INVALID - SURFACE OUT OF SCOPE",IF(AND(NOT(EXACT(START!$B$9,"MULTI-LOCALE")),NOT(EXACT(E75,START!$B$9))),"INVALID - LOCALE OUT OF SCOPE",IF(NOT(ISNUMBER(F75)),"INVALID - OBSERVED DATE",IF(OR(F75&lt;START!$B$11,F75&gt;START!$B$12),"INVALID - DATE OUT OF SCOPE",IF(NOT(OR(EXACT(H75,"BRAND / PROVIDER"),EXACT(H75,"CITED SOURCE"),EXACT(H75,"BRAND + SOURCE"),EXACT(H75,"OTHER"))),"INVALID - APPEARANCE TYPE",IF(NOT(OR(EXACT(I75,"DIRECT PROVIDER"),EXACT(I75,"SUBSTITUTE"),EXACT(I75,"PUBLISHER / REFERENCE"),EXACT(I75,"OFFICIAL AUTHORITY / DOCUMENTATION"),EXACT(I75,"MARKETPLACE / DIRECTORY / REVIEW"),EXACT(I75,"COMMUNITY / WITNESS"),EXACT(I75,"ANALYST / RESEARCH"),EXACT(I75,"UNRESOLVED"))),"INVALID - ROLE",IF(NOT(OR(EXACT(J75,"SAME BUYER + JOB"),EXACT(J75,"PARTIAL / SUBSTITUTE"),EXACT(J75,"NONE"),EXACT(J75,"UNKNOWN"))),"INVALID - BUYER OVERLAP",IF(NOT(OR(EXACT(M75,"YES"),EXACT(M75,"NO"),EXACT(M75,"NOT APPLICABLE / NO CITATION"))),"INVALID - PASSAGE CHECK",IF(AND(OR(EXACT(H75,"CITED SOURCE"),EXACT(H75,"BRAND + SOURCE")),EXACT(M75,"NOT APPLICABLE / NO CITATION")),"INVALID - CITATION/PASSAGE CONTRADICTION",IF(NOT(OR(EXACT(N75,"YES"),EXACT(N75,"NO - ONE OBSERVATION"),EXACT(N75,"NOT TESTED YET"))),"INVALID - REPEAT STATE",IF(EXACT(I75,"UNRESOLVED"),"UNRESOLVED - SOURCE ROLE",IF(EXACT(J75,"UNKNOWN"),"UNRESOLVED - BUYER OVERLAP",IF(AND(OR(EXACT(H75,"CITED SOURCE"),EXACT(H75,"BRAND + SOURCE")),EXACT(M75,"NO")),"EVIDENCE INSUFFICIENT - PASSAGE",IF(AND(OR(EXACT(H75,"CITED SOURCE"),EXACT(H75,"BRAND + SOURCE")),EXACT(M75,"YES"),OR(K75="",L75="")),"EVIDENCE INSUFFICIENT - CITATION DETAIL",IF(AND(EXACT(N75,"YES"),O75=""),"UNRESOLVED - REPEAT GROUP",IF(AND(EXACT(I75,"DIRECT PROVIDER"),EXACT(J75,"SAME BUYER + JOB")),"DIRECT COMPETITOR EVIDENCE",IF(AND(EXACT(I75,"SUBSTITUTE"),OR(EXACT(J75,"SAME BUYER + JOB"),EXACT(J75,"PARTIAL / SUBSTITUTE"))),"SUBSTITUTE COMPETITOR EVIDENCE",IF(AND(OR(EXACT(I75,"PUBLISHER / REFERENCE"),EXACT(I75,"OFFICIAL AUTHORITY / DOCUMENTATION"),EXACT(I75,"MARKETPLACE / DIRECTORY / REVIEW"),EXACT(I75,"COMMUNITY / WITNESS"),EXACT(I75,"ANALYST / RESEARCH")),EXACT(J75,"NONE")),"INFLUENTIAL NON-RIVAL SOURCE",IF(EXACT(J75,"NONE"),"NON-RIVAL EVIDENCE OBJECT","CLASSIFIED WITH BOUNDARY")))))))))))))))))))))))))</x:f>
      </x:c>
      <x:c r="S75" s="105" t="str">
        <x:f>IF(A75="","",IF(LEFT(R75,7)="INVALID","Correct the unsupported, contradictory, out-of-scope or duplicate controlled value before interpretation.",IF(R75="UNRESOLVED - START SCOPE","Complete START scope; row validity is intentionally blocked.",IF(R75="UNRESOLVED - ROW INPUT","Complete the required observation fields before interpretation.",IF(R75="UNRESOLVED - SOURCE ROLE","Inspect why the entity/source belongs in the answer and assign its role.",IF(R75="UNRESOLVED - BUYER OVERLAP","Establish same-buyer/same-job, substitute, partial or non-rival status.",IF(R75="UNRESOLVED - REPEAT GROUP","Assign the repeat observation to a repeat group before pattern comparison.",IF(R75="EVIDENCE INSUFFICIENT - PASSAGE","Open the cited source and record what claim or passage it supports.",IF(R75="EVIDENCE INSUFFICIENT - CITATION DETAIL","Record both the cited URL and the supported claim/passage before this citation-based observation can be shared.",IF(R75="DIRECT COMPETITOR EVIDENCE","Compare answer criteria, supporting sources and entity/product evidence before choosing an intervention.",IF(R75="SUBSTITUTE COMPETITOR EVIDENCE","Map substitution conditions and buyer trade-offs before treating the source as like-for-like.",IF(R75="INFLUENTIAL NON-RIVAL SOURCE","Route the gap to source, authority, entity or passage review - not the direct-competitor set.",IF(R75="NON-RIVAL EVIDENCE OBJECT","Use the observation only for the evidence/source role it performs.","Document the boundary before aggregation or handoff.")))))))))))))</x:f>
      </x:c>
      <x:c r="T75" s="105" t="str">
        <x:f>IF(A75="","",IF(OR(LEFT(R75,7)="INVALID",LEFT(R75,10)="UNRESOLVED",LEFT(R75,21)="EVIDENCE INSUFFICIENT",Q75="",P75=""),"NOT READY","READY TO SHARE"))</x:f>
      </x:c>
      <x:c r="U75" s="101"/>
    </x:row>
    <x:row r="76">
      <x:c r="A76" s="33"/>
      <x:c r="B76" s="33"/>
      <x:c r="C76" s="33"/>
      <x:c r="D76" s="33"/>
      <x:c r="E76" s="33"/>
      <x:c r="F76" s="64"/>
      <x:c r="G76" s="33"/>
      <x:c r="H76" s="33"/>
      <x:c r="I76" s="33"/>
      <x:c r="J76" s="33"/>
      <x:c r="K76" s="33"/>
      <x:c r="L76" s="33"/>
      <x:c r="M76" s="33"/>
      <x:c r="N76" s="101"/>
      <x:c r="O76" s="101"/>
      <x:c r="P76" s="101"/>
      <x:c r="Q76" s="101"/>
      <x:c r="R76" s="105" t="str">
        <x:f>IF(A76="","",IF(COUNTIF($A$2:$A$201,A76)&gt;1,"INVALID - DUPLICATE ID",IF(OR(START!$B$6="",START!$B$7="",START!$B$8="",START!$B$9="",START!$B$10="",START!$B$11="",START!$B$12=""),"UNRESOLVED - START SCOPE",IF(OR(B76="",C76="",D76="",E76="",F76="",G76="",H76="",I76="",J76="",M76="",N76="",P76=""),"UNRESOLVED - ROW INPUT",IF(NOT(OR(EXACT(B76,"CATEGORY / DEFINITION"),EXACT(B76,"PROBLEM / DIAGNOSTIC"),EXACT(B76,"COMPARISON / ALTERNATIVES"),EXACT(B76,"IMPLEMENTATION / EVIDENCE"),EXACT(B76,"PURCHASE / SELECTION"),EXACT(B76,"RISK / OBJECTION"),EXACT(B76,"OTHER"))),"INVALID - PROMPT FAMILY",IF(NOT(OR(EXACT(D76,"Google AI Overviews"),EXACT(D76,"Google AI Mode"),EXACT(D76,"ChatGPT search"),EXACT(D76,"Microsoft Copilot / Bing AI"),EXACT(D76,"Perplexity"),EXACT(D76,"Gemini"),EXACT(D76,"Other"))),"INVALID - SURFACE",IF(AND(NOT(EXACT(START!$B$10,"MULTI-SURFACE")),NOT(EXACT(D76,START!$B$10))),"INVALID - SURFACE OUT OF SCOPE",IF(AND(NOT(EXACT(START!$B$9,"MULTI-LOCALE")),NOT(EXACT(E76,START!$B$9))),"INVALID - LOCALE OUT OF SCOPE",IF(NOT(ISNUMBER(F76)),"INVALID - OBSERVED DATE",IF(OR(F76&lt;START!$B$11,F76&gt;START!$B$12),"INVALID - DATE OUT OF SCOPE",IF(NOT(OR(EXACT(H76,"BRAND / PROVIDER"),EXACT(H76,"CITED SOURCE"),EXACT(H76,"BRAND + SOURCE"),EXACT(H76,"OTHER"))),"INVALID - APPEARANCE TYPE",IF(NOT(OR(EXACT(I76,"DIRECT PROVIDER"),EXACT(I76,"SUBSTITUTE"),EXACT(I76,"PUBLISHER / REFERENCE"),EXACT(I76,"OFFICIAL AUTHORITY / DOCUMENTATION"),EXACT(I76,"MARKETPLACE / DIRECTORY / REVIEW"),EXACT(I76,"COMMUNITY / WITNESS"),EXACT(I76,"ANALYST / RESEARCH"),EXACT(I76,"UNRESOLVED"))),"INVALID - ROLE",IF(NOT(OR(EXACT(J76,"SAME BUYER + JOB"),EXACT(J76,"PARTIAL / SUBSTITUTE"),EXACT(J76,"NONE"),EXACT(J76,"UNKNOWN"))),"INVALID - BUYER OVERLAP",IF(NOT(OR(EXACT(M76,"YES"),EXACT(M76,"NO"),EXACT(M76,"NOT APPLICABLE / NO CITATION"))),"INVALID - PASSAGE CHECK",IF(AND(OR(EXACT(H76,"CITED SOURCE"),EXACT(H76,"BRAND + SOURCE")),EXACT(M76,"NOT APPLICABLE / NO CITATION")),"INVALID - CITATION/PASSAGE CONTRADICTION",IF(NOT(OR(EXACT(N76,"YES"),EXACT(N76,"NO - ONE OBSERVATION"),EXACT(N76,"NOT TESTED YET"))),"INVALID - REPEAT STATE",IF(EXACT(I76,"UNRESOLVED"),"UNRESOLVED - SOURCE ROLE",IF(EXACT(J76,"UNKNOWN"),"UNRESOLVED - BUYER OVERLAP",IF(AND(OR(EXACT(H76,"CITED SOURCE"),EXACT(H76,"BRAND + SOURCE")),EXACT(M76,"NO")),"EVIDENCE INSUFFICIENT - PASSAGE",IF(AND(OR(EXACT(H76,"CITED SOURCE"),EXACT(H76,"BRAND + SOURCE")),EXACT(M76,"YES"),OR(K76="",L76="")),"EVIDENCE INSUFFICIENT - CITATION DETAIL",IF(AND(EXACT(N76,"YES"),O76=""),"UNRESOLVED - REPEAT GROUP",IF(AND(EXACT(I76,"DIRECT PROVIDER"),EXACT(J76,"SAME BUYER + JOB")),"DIRECT COMPETITOR EVIDENCE",IF(AND(EXACT(I76,"SUBSTITUTE"),OR(EXACT(J76,"SAME BUYER + JOB"),EXACT(J76,"PARTIAL / SUBSTITUTE"))),"SUBSTITUTE COMPETITOR EVIDENCE",IF(AND(OR(EXACT(I76,"PUBLISHER / REFERENCE"),EXACT(I76,"OFFICIAL AUTHORITY / DOCUMENTATION"),EXACT(I76,"MARKETPLACE / DIRECTORY / REVIEW"),EXACT(I76,"COMMUNITY / WITNESS"),EXACT(I76,"ANALYST / RESEARCH")),EXACT(J76,"NONE")),"INFLUENTIAL NON-RIVAL SOURCE",IF(EXACT(J76,"NONE"),"NON-RIVAL EVIDENCE OBJECT","CLASSIFIED WITH BOUNDARY")))))))))))))))))))))))))</x:f>
      </x:c>
      <x:c r="S76" s="105" t="str">
        <x:f>IF(A76="","",IF(LEFT(R76,7)="INVALID","Correct the unsupported, contradictory, out-of-scope or duplicate controlled value before interpretation.",IF(R76="UNRESOLVED - START SCOPE","Complete START scope; row validity is intentionally blocked.",IF(R76="UNRESOLVED - ROW INPUT","Complete the required observation fields before interpretation.",IF(R76="UNRESOLVED - SOURCE ROLE","Inspect why the entity/source belongs in the answer and assign its role.",IF(R76="UNRESOLVED - BUYER OVERLAP","Establish same-buyer/same-job, substitute, partial or non-rival status.",IF(R76="UNRESOLVED - REPEAT GROUP","Assign the repeat observation to a repeat group before pattern comparison.",IF(R76="EVIDENCE INSUFFICIENT - PASSAGE","Open the cited source and record what claim or passage it supports.",IF(R76="EVIDENCE INSUFFICIENT - CITATION DETAIL","Record both the cited URL and the supported claim/passage before this citation-based observation can be shared.",IF(R76="DIRECT COMPETITOR EVIDENCE","Compare answer criteria, supporting sources and entity/product evidence before choosing an intervention.",IF(R76="SUBSTITUTE COMPETITOR EVIDENCE","Map substitution conditions and buyer trade-offs before treating the source as like-for-like.",IF(R76="INFLUENTIAL NON-RIVAL SOURCE","Route the gap to source, authority, entity or passage review - not the direct-competitor set.",IF(R76="NON-RIVAL EVIDENCE OBJECT","Use the observation only for the evidence/source role it performs.","Document the boundary before aggregation or handoff.")))))))))))))</x:f>
      </x:c>
      <x:c r="T76" s="105" t="str">
        <x:f>IF(A76="","",IF(OR(LEFT(R76,7)="INVALID",LEFT(R76,10)="UNRESOLVED",LEFT(R76,21)="EVIDENCE INSUFFICIENT",Q76="",P76=""),"NOT READY","READY TO SHARE"))</x:f>
      </x:c>
      <x:c r="U76" s="101"/>
    </x:row>
    <x:row r="77">
      <x:c r="A77" s="33"/>
      <x:c r="B77" s="33"/>
      <x:c r="C77" s="33"/>
      <x:c r="D77" s="33"/>
      <x:c r="E77" s="33"/>
      <x:c r="F77" s="64"/>
      <x:c r="G77" s="33"/>
      <x:c r="H77" s="33"/>
      <x:c r="I77" s="33"/>
      <x:c r="J77" s="33"/>
      <x:c r="K77" s="33"/>
      <x:c r="L77" s="33"/>
      <x:c r="M77" s="33"/>
      <x:c r="N77" s="101"/>
      <x:c r="O77" s="101"/>
      <x:c r="P77" s="101"/>
      <x:c r="Q77" s="101"/>
      <x:c r="R77" s="105" t="str">
        <x:f>IF(A77="","",IF(COUNTIF($A$2:$A$201,A77)&gt;1,"INVALID - DUPLICATE ID",IF(OR(START!$B$6="",START!$B$7="",START!$B$8="",START!$B$9="",START!$B$10="",START!$B$11="",START!$B$12=""),"UNRESOLVED - START SCOPE",IF(OR(B77="",C77="",D77="",E77="",F77="",G77="",H77="",I77="",J77="",M77="",N77="",P77=""),"UNRESOLVED - ROW INPUT",IF(NOT(OR(EXACT(B77,"CATEGORY / DEFINITION"),EXACT(B77,"PROBLEM / DIAGNOSTIC"),EXACT(B77,"COMPARISON / ALTERNATIVES"),EXACT(B77,"IMPLEMENTATION / EVIDENCE"),EXACT(B77,"PURCHASE / SELECTION"),EXACT(B77,"RISK / OBJECTION"),EXACT(B77,"OTHER"))),"INVALID - PROMPT FAMILY",IF(NOT(OR(EXACT(D77,"Google AI Overviews"),EXACT(D77,"Google AI Mode"),EXACT(D77,"ChatGPT search"),EXACT(D77,"Microsoft Copilot / Bing AI"),EXACT(D77,"Perplexity"),EXACT(D77,"Gemini"),EXACT(D77,"Other"))),"INVALID - SURFACE",IF(AND(NOT(EXACT(START!$B$10,"MULTI-SURFACE")),NOT(EXACT(D77,START!$B$10))),"INVALID - SURFACE OUT OF SCOPE",IF(AND(NOT(EXACT(START!$B$9,"MULTI-LOCALE")),NOT(EXACT(E77,START!$B$9))),"INVALID - LOCALE OUT OF SCOPE",IF(NOT(ISNUMBER(F77)),"INVALID - OBSERVED DATE",IF(OR(F77&lt;START!$B$11,F77&gt;START!$B$12),"INVALID - DATE OUT OF SCOPE",IF(NOT(OR(EXACT(H77,"BRAND / PROVIDER"),EXACT(H77,"CITED SOURCE"),EXACT(H77,"BRAND + SOURCE"),EXACT(H77,"OTHER"))),"INVALID - APPEARANCE TYPE",IF(NOT(OR(EXACT(I77,"DIRECT PROVIDER"),EXACT(I77,"SUBSTITUTE"),EXACT(I77,"PUBLISHER / REFERENCE"),EXACT(I77,"OFFICIAL AUTHORITY / DOCUMENTATION"),EXACT(I77,"MARKETPLACE / DIRECTORY / REVIEW"),EXACT(I77,"COMMUNITY / WITNESS"),EXACT(I77,"ANALYST / RESEARCH"),EXACT(I77,"UNRESOLVED"))),"INVALID - ROLE",IF(NOT(OR(EXACT(J77,"SAME BUYER + JOB"),EXACT(J77,"PARTIAL / SUBSTITUTE"),EXACT(J77,"NONE"),EXACT(J77,"UNKNOWN"))),"INVALID - BUYER OVERLAP",IF(NOT(OR(EXACT(M77,"YES"),EXACT(M77,"NO"),EXACT(M77,"NOT APPLICABLE / NO CITATION"))),"INVALID - PASSAGE CHECK",IF(AND(OR(EXACT(H77,"CITED SOURCE"),EXACT(H77,"BRAND + SOURCE")),EXACT(M77,"NOT APPLICABLE / NO CITATION")),"INVALID - CITATION/PASSAGE CONTRADICTION",IF(NOT(OR(EXACT(N77,"YES"),EXACT(N77,"NO - ONE OBSERVATION"),EXACT(N77,"NOT TESTED YET"))),"INVALID - REPEAT STATE",IF(EXACT(I77,"UNRESOLVED"),"UNRESOLVED - SOURCE ROLE",IF(EXACT(J77,"UNKNOWN"),"UNRESOLVED - BUYER OVERLAP",IF(AND(OR(EXACT(H77,"CITED SOURCE"),EXACT(H77,"BRAND + SOURCE")),EXACT(M77,"NO")),"EVIDENCE INSUFFICIENT - PASSAGE",IF(AND(OR(EXACT(H77,"CITED SOURCE"),EXACT(H77,"BRAND + SOURCE")),EXACT(M77,"YES"),OR(K77="",L77="")),"EVIDENCE INSUFFICIENT - CITATION DETAIL",IF(AND(EXACT(N77,"YES"),O77=""),"UNRESOLVED - REPEAT GROUP",IF(AND(EXACT(I77,"DIRECT PROVIDER"),EXACT(J77,"SAME BUYER + JOB")),"DIRECT COMPETITOR EVIDENCE",IF(AND(EXACT(I77,"SUBSTITUTE"),OR(EXACT(J77,"SAME BUYER + JOB"),EXACT(J77,"PARTIAL / SUBSTITUTE"))),"SUBSTITUTE COMPETITOR EVIDENCE",IF(AND(OR(EXACT(I77,"PUBLISHER / REFERENCE"),EXACT(I77,"OFFICIAL AUTHORITY / DOCUMENTATION"),EXACT(I77,"MARKETPLACE / DIRECTORY / REVIEW"),EXACT(I77,"COMMUNITY / WITNESS"),EXACT(I77,"ANALYST / RESEARCH")),EXACT(J77,"NONE")),"INFLUENTIAL NON-RIVAL SOURCE",IF(EXACT(J77,"NONE"),"NON-RIVAL EVIDENCE OBJECT","CLASSIFIED WITH BOUNDARY")))))))))))))))))))))))))</x:f>
      </x:c>
      <x:c r="S77" s="105" t="str">
        <x:f>IF(A77="","",IF(LEFT(R77,7)="INVALID","Correct the unsupported, contradictory, out-of-scope or duplicate controlled value before interpretation.",IF(R77="UNRESOLVED - START SCOPE","Complete START scope; row validity is intentionally blocked.",IF(R77="UNRESOLVED - ROW INPUT","Complete the required observation fields before interpretation.",IF(R77="UNRESOLVED - SOURCE ROLE","Inspect why the entity/source belongs in the answer and assign its role.",IF(R77="UNRESOLVED - BUYER OVERLAP","Establish same-buyer/same-job, substitute, partial or non-rival status.",IF(R77="UNRESOLVED - REPEAT GROUP","Assign the repeat observation to a repeat group before pattern comparison.",IF(R77="EVIDENCE INSUFFICIENT - PASSAGE","Open the cited source and record what claim or passage it supports.",IF(R77="EVIDENCE INSUFFICIENT - CITATION DETAIL","Record both the cited URL and the supported claim/passage before this citation-based observation can be shared.",IF(R77="DIRECT COMPETITOR EVIDENCE","Compare answer criteria, supporting sources and entity/product evidence before choosing an intervention.",IF(R77="SUBSTITUTE COMPETITOR EVIDENCE","Map substitution conditions and buyer trade-offs before treating the source as like-for-like.",IF(R77="INFLUENTIAL NON-RIVAL SOURCE","Route the gap to source, authority, entity or passage review - not the direct-competitor set.",IF(R77="NON-RIVAL EVIDENCE OBJECT","Use the observation only for the evidence/source role it performs.","Document the boundary before aggregation or handoff.")))))))))))))</x:f>
      </x:c>
      <x:c r="T77" s="105" t="str">
        <x:f>IF(A77="","",IF(OR(LEFT(R77,7)="INVALID",LEFT(R77,10)="UNRESOLVED",LEFT(R77,21)="EVIDENCE INSUFFICIENT",Q77="",P77=""),"NOT READY","READY TO SHARE"))</x:f>
      </x:c>
      <x:c r="U77" s="101"/>
    </x:row>
    <x:row r="78">
      <x:c r="A78" s="33"/>
      <x:c r="B78" s="33"/>
      <x:c r="C78" s="33"/>
      <x:c r="D78" s="33"/>
      <x:c r="E78" s="33"/>
      <x:c r="F78" s="64"/>
      <x:c r="G78" s="33"/>
      <x:c r="H78" s="33"/>
      <x:c r="I78" s="33"/>
      <x:c r="J78" s="33"/>
      <x:c r="K78" s="33"/>
      <x:c r="L78" s="33"/>
      <x:c r="M78" s="33"/>
      <x:c r="N78" s="101"/>
      <x:c r="O78" s="101"/>
      <x:c r="P78" s="101"/>
      <x:c r="Q78" s="101"/>
      <x:c r="R78" s="105" t="str">
        <x:f>IF(A78="","",IF(COUNTIF($A$2:$A$201,A78)&gt;1,"INVALID - DUPLICATE ID",IF(OR(START!$B$6="",START!$B$7="",START!$B$8="",START!$B$9="",START!$B$10="",START!$B$11="",START!$B$12=""),"UNRESOLVED - START SCOPE",IF(OR(B78="",C78="",D78="",E78="",F78="",G78="",H78="",I78="",J78="",M78="",N78="",P78=""),"UNRESOLVED - ROW INPUT",IF(NOT(OR(EXACT(B78,"CATEGORY / DEFINITION"),EXACT(B78,"PROBLEM / DIAGNOSTIC"),EXACT(B78,"COMPARISON / ALTERNATIVES"),EXACT(B78,"IMPLEMENTATION / EVIDENCE"),EXACT(B78,"PURCHASE / SELECTION"),EXACT(B78,"RISK / OBJECTION"),EXACT(B78,"OTHER"))),"INVALID - PROMPT FAMILY",IF(NOT(OR(EXACT(D78,"Google AI Overviews"),EXACT(D78,"Google AI Mode"),EXACT(D78,"ChatGPT search"),EXACT(D78,"Microsoft Copilot / Bing AI"),EXACT(D78,"Perplexity"),EXACT(D78,"Gemini"),EXACT(D78,"Other"))),"INVALID - SURFACE",IF(AND(NOT(EXACT(START!$B$10,"MULTI-SURFACE")),NOT(EXACT(D78,START!$B$10))),"INVALID - SURFACE OUT OF SCOPE",IF(AND(NOT(EXACT(START!$B$9,"MULTI-LOCALE")),NOT(EXACT(E78,START!$B$9))),"INVALID - LOCALE OUT OF SCOPE",IF(NOT(ISNUMBER(F78)),"INVALID - OBSERVED DATE",IF(OR(F78&lt;START!$B$11,F78&gt;START!$B$12),"INVALID - DATE OUT OF SCOPE",IF(NOT(OR(EXACT(H78,"BRAND / PROVIDER"),EXACT(H78,"CITED SOURCE"),EXACT(H78,"BRAND + SOURCE"),EXACT(H78,"OTHER"))),"INVALID - APPEARANCE TYPE",IF(NOT(OR(EXACT(I78,"DIRECT PROVIDER"),EXACT(I78,"SUBSTITUTE"),EXACT(I78,"PUBLISHER / REFERENCE"),EXACT(I78,"OFFICIAL AUTHORITY / DOCUMENTATION"),EXACT(I78,"MARKETPLACE / DIRECTORY / REVIEW"),EXACT(I78,"COMMUNITY / WITNESS"),EXACT(I78,"ANALYST / RESEARCH"),EXACT(I78,"UNRESOLVED"))),"INVALID - ROLE",IF(NOT(OR(EXACT(J78,"SAME BUYER + JOB"),EXACT(J78,"PARTIAL / SUBSTITUTE"),EXACT(J78,"NONE"),EXACT(J78,"UNKNOWN"))),"INVALID - BUYER OVERLAP",IF(NOT(OR(EXACT(M78,"YES"),EXACT(M78,"NO"),EXACT(M78,"NOT APPLICABLE / NO CITATION"))),"INVALID - PASSAGE CHECK",IF(AND(OR(EXACT(H78,"CITED SOURCE"),EXACT(H78,"BRAND + SOURCE")),EXACT(M78,"NOT APPLICABLE / NO CITATION")),"INVALID - CITATION/PASSAGE CONTRADICTION",IF(NOT(OR(EXACT(N78,"YES"),EXACT(N78,"NO - ONE OBSERVATION"),EXACT(N78,"NOT TESTED YET"))),"INVALID - REPEAT STATE",IF(EXACT(I78,"UNRESOLVED"),"UNRESOLVED - SOURCE ROLE",IF(EXACT(J78,"UNKNOWN"),"UNRESOLVED - BUYER OVERLAP",IF(AND(OR(EXACT(H78,"CITED SOURCE"),EXACT(H78,"BRAND + SOURCE")),EXACT(M78,"NO")),"EVIDENCE INSUFFICIENT - PASSAGE",IF(AND(OR(EXACT(H78,"CITED SOURCE"),EXACT(H78,"BRAND + SOURCE")),EXACT(M78,"YES"),OR(K78="",L78="")),"EVIDENCE INSUFFICIENT - CITATION DETAIL",IF(AND(EXACT(N78,"YES"),O78=""),"UNRESOLVED - REPEAT GROUP",IF(AND(EXACT(I78,"DIRECT PROVIDER"),EXACT(J78,"SAME BUYER + JOB")),"DIRECT COMPETITOR EVIDENCE",IF(AND(EXACT(I78,"SUBSTITUTE"),OR(EXACT(J78,"SAME BUYER + JOB"),EXACT(J78,"PARTIAL / SUBSTITUTE"))),"SUBSTITUTE COMPETITOR EVIDENCE",IF(AND(OR(EXACT(I78,"PUBLISHER / REFERENCE"),EXACT(I78,"OFFICIAL AUTHORITY / DOCUMENTATION"),EXACT(I78,"MARKETPLACE / DIRECTORY / REVIEW"),EXACT(I78,"COMMUNITY / WITNESS"),EXACT(I78,"ANALYST / RESEARCH")),EXACT(J78,"NONE")),"INFLUENTIAL NON-RIVAL SOURCE",IF(EXACT(J78,"NONE"),"NON-RIVAL EVIDENCE OBJECT","CLASSIFIED WITH BOUNDARY")))))))))))))))))))))))))</x:f>
      </x:c>
      <x:c r="S78" s="105" t="str">
        <x:f>IF(A78="","",IF(LEFT(R78,7)="INVALID","Correct the unsupported, contradictory, out-of-scope or duplicate controlled value before interpretation.",IF(R78="UNRESOLVED - START SCOPE","Complete START scope; row validity is intentionally blocked.",IF(R78="UNRESOLVED - ROW INPUT","Complete the required observation fields before interpretation.",IF(R78="UNRESOLVED - SOURCE ROLE","Inspect why the entity/source belongs in the answer and assign its role.",IF(R78="UNRESOLVED - BUYER OVERLAP","Establish same-buyer/same-job, substitute, partial or non-rival status.",IF(R78="UNRESOLVED - REPEAT GROUP","Assign the repeat observation to a repeat group before pattern comparison.",IF(R78="EVIDENCE INSUFFICIENT - PASSAGE","Open the cited source and record what claim or passage it supports.",IF(R78="EVIDENCE INSUFFICIENT - CITATION DETAIL","Record both the cited URL and the supported claim/passage before this citation-based observation can be shared.",IF(R78="DIRECT COMPETITOR EVIDENCE","Compare answer criteria, supporting sources and entity/product evidence before choosing an intervention.",IF(R78="SUBSTITUTE COMPETITOR EVIDENCE","Map substitution conditions and buyer trade-offs before treating the source as like-for-like.",IF(R78="INFLUENTIAL NON-RIVAL SOURCE","Route the gap to source, authority, entity or passage review - not the direct-competitor set.",IF(R78="NON-RIVAL EVIDENCE OBJECT","Use the observation only for the evidence/source role it performs.","Document the boundary before aggregation or handoff.")))))))))))))</x:f>
      </x:c>
      <x:c r="T78" s="105" t="str">
        <x:f>IF(A78="","",IF(OR(LEFT(R78,7)="INVALID",LEFT(R78,10)="UNRESOLVED",LEFT(R78,21)="EVIDENCE INSUFFICIENT",Q78="",P78=""),"NOT READY","READY TO SHARE"))</x:f>
      </x:c>
      <x:c r="U78" s="101"/>
    </x:row>
    <x:row r="79">
      <x:c r="A79" s="33"/>
      <x:c r="B79" s="33"/>
      <x:c r="C79" s="33"/>
      <x:c r="D79" s="33"/>
      <x:c r="E79" s="33"/>
      <x:c r="F79" s="64"/>
      <x:c r="G79" s="33"/>
      <x:c r="H79" s="33"/>
      <x:c r="I79" s="33"/>
      <x:c r="J79" s="33"/>
      <x:c r="K79" s="33"/>
      <x:c r="L79" s="33"/>
      <x:c r="M79" s="33"/>
      <x:c r="N79" s="101"/>
      <x:c r="O79" s="101"/>
      <x:c r="P79" s="101"/>
      <x:c r="Q79" s="101"/>
      <x:c r="R79" s="105" t="str">
        <x:f>IF(A79="","",IF(COUNTIF($A$2:$A$201,A79)&gt;1,"INVALID - DUPLICATE ID",IF(OR(START!$B$6="",START!$B$7="",START!$B$8="",START!$B$9="",START!$B$10="",START!$B$11="",START!$B$12=""),"UNRESOLVED - START SCOPE",IF(OR(B79="",C79="",D79="",E79="",F79="",G79="",H79="",I79="",J79="",M79="",N79="",P79=""),"UNRESOLVED - ROW INPUT",IF(NOT(OR(EXACT(B79,"CATEGORY / DEFINITION"),EXACT(B79,"PROBLEM / DIAGNOSTIC"),EXACT(B79,"COMPARISON / ALTERNATIVES"),EXACT(B79,"IMPLEMENTATION / EVIDENCE"),EXACT(B79,"PURCHASE / SELECTION"),EXACT(B79,"RISK / OBJECTION"),EXACT(B79,"OTHER"))),"INVALID - PROMPT FAMILY",IF(NOT(OR(EXACT(D79,"Google AI Overviews"),EXACT(D79,"Google AI Mode"),EXACT(D79,"ChatGPT search"),EXACT(D79,"Microsoft Copilot / Bing AI"),EXACT(D79,"Perplexity"),EXACT(D79,"Gemini"),EXACT(D79,"Other"))),"INVALID - SURFACE",IF(AND(NOT(EXACT(START!$B$10,"MULTI-SURFACE")),NOT(EXACT(D79,START!$B$10))),"INVALID - SURFACE OUT OF SCOPE",IF(AND(NOT(EXACT(START!$B$9,"MULTI-LOCALE")),NOT(EXACT(E79,START!$B$9))),"INVALID - LOCALE OUT OF SCOPE",IF(NOT(ISNUMBER(F79)),"INVALID - OBSERVED DATE",IF(OR(F79&lt;START!$B$11,F79&gt;START!$B$12),"INVALID - DATE OUT OF SCOPE",IF(NOT(OR(EXACT(H79,"BRAND / PROVIDER"),EXACT(H79,"CITED SOURCE"),EXACT(H79,"BRAND + SOURCE"),EXACT(H79,"OTHER"))),"INVALID - APPEARANCE TYPE",IF(NOT(OR(EXACT(I79,"DIRECT PROVIDER"),EXACT(I79,"SUBSTITUTE"),EXACT(I79,"PUBLISHER / REFERENCE"),EXACT(I79,"OFFICIAL AUTHORITY / DOCUMENTATION"),EXACT(I79,"MARKETPLACE / DIRECTORY / REVIEW"),EXACT(I79,"COMMUNITY / WITNESS"),EXACT(I79,"ANALYST / RESEARCH"),EXACT(I79,"UNRESOLVED"))),"INVALID - ROLE",IF(NOT(OR(EXACT(J79,"SAME BUYER + JOB"),EXACT(J79,"PARTIAL / SUBSTITUTE"),EXACT(J79,"NONE"),EXACT(J79,"UNKNOWN"))),"INVALID - BUYER OVERLAP",IF(NOT(OR(EXACT(M79,"YES"),EXACT(M79,"NO"),EXACT(M79,"NOT APPLICABLE / NO CITATION"))),"INVALID - PASSAGE CHECK",IF(AND(OR(EXACT(H79,"CITED SOURCE"),EXACT(H79,"BRAND + SOURCE")),EXACT(M79,"NOT APPLICABLE / NO CITATION")),"INVALID - CITATION/PASSAGE CONTRADICTION",IF(NOT(OR(EXACT(N79,"YES"),EXACT(N79,"NO - ONE OBSERVATION"),EXACT(N79,"NOT TESTED YET"))),"INVALID - REPEAT STATE",IF(EXACT(I79,"UNRESOLVED"),"UNRESOLVED - SOURCE ROLE",IF(EXACT(J79,"UNKNOWN"),"UNRESOLVED - BUYER OVERLAP",IF(AND(OR(EXACT(H79,"CITED SOURCE"),EXACT(H79,"BRAND + SOURCE")),EXACT(M79,"NO")),"EVIDENCE INSUFFICIENT - PASSAGE",IF(AND(OR(EXACT(H79,"CITED SOURCE"),EXACT(H79,"BRAND + SOURCE")),EXACT(M79,"YES"),OR(K79="",L79="")),"EVIDENCE INSUFFICIENT - CITATION DETAIL",IF(AND(EXACT(N79,"YES"),O79=""),"UNRESOLVED - REPEAT GROUP",IF(AND(EXACT(I79,"DIRECT PROVIDER"),EXACT(J79,"SAME BUYER + JOB")),"DIRECT COMPETITOR EVIDENCE",IF(AND(EXACT(I79,"SUBSTITUTE"),OR(EXACT(J79,"SAME BUYER + JOB"),EXACT(J79,"PARTIAL / SUBSTITUTE"))),"SUBSTITUTE COMPETITOR EVIDENCE",IF(AND(OR(EXACT(I79,"PUBLISHER / REFERENCE"),EXACT(I79,"OFFICIAL AUTHORITY / DOCUMENTATION"),EXACT(I79,"MARKETPLACE / DIRECTORY / REVIEW"),EXACT(I79,"COMMUNITY / WITNESS"),EXACT(I79,"ANALYST / RESEARCH")),EXACT(J79,"NONE")),"INFLUENTIAL NON-RIVAL SOURCE",IF(EXACT(J79,"NONE"),"NON-RIVAL EVIDENCE OBJECT","CLASSIFIED WITH BOUNDARY")))))))))))))))))))))))))</x:f>
      </x:c>
      <x:c r="S79" s="105" t="str">
        <x:f>IF(A79="","",IF(LEFT(R79,7)="INVALID","Correct the unsupported, contradictory, out-of-scope or duplicate controlled value before interpretation.",IF(R79="UNRESOLVED - START SCOPE","Complete START scope; row validity is intentionally blocked.",IF(R79="UNRESOLVED - ROW INPUT","Complete the required observation fields before interpretation.",IF(R79="UNRESOLVED - SOURCE ROLE","Inspect why the entity/source belongs in the answer and assign its role.",IF(R79="UNRESOLVED - BUYER OVERLAP","Establish same-buyer/same-job, substitute, partial or non-rival status.",IF(R79="UNRESOLVED - REPEAT GROUP","Assign the repeat observation to a repeat group before pattern comparison.",IF(R79="EVIDENCE INSUFFICIENT - PASSAGE","Open the cited source and record what claim or passage it supports.",IF(R79="EVIDENCE INSUFFICIENT - CITATION DETAIL","Record both the cited URL and the supported claim/passage before this citation-based observation can be shared.",IF(R79="DIRECT COMPETITOR EVIDENCE","Compare answer criteria, supporting sources and entity/product evidence before choosing an intervention.",IF(R79="SUBSTITUTE COMPETITOR EVIDENCE","Map substitution conditions and buyer trade-offs before treating the source as like-for-like.",IF(R79="INFLUENTIAL NON-RIVAL SOURCE","Route the gap to source, authority, entity or passage review - not the direct-competitor set.",IF(R79="NON-RIVAL EVIDENCE OBJECT","Use the observation only for the evidence/source role it performs.","Document the boundary before aggregation or handoff.")))))))))))))</x:f>
      </x:c>
      <x:c r="T79" s="105" t="str">
        <x:f>IF(A79="","",IF(OR(LEFT(R79,7)="INVALID",LEFT(R79,10)="UNRESOLVED",LEFT(R79,21)="EVIDENCE INSUFFICIENT",Q79="",P79=""),"NOT READY","READY TO SHARE"))</x:f>
      </x:c>
      <x:c r="U79" s="101"/>
    </x:row>
    <x:row r="80">
      <x:c r="A80" s="33"/>
      <x:c r="B80" s="33"/>
      <x:c r="C80" s="33"/>
      <x:c r="D80" s="33"/>
      <x:c r="E80" s="33"/>
      <x:c r="F80" s="64"/>
      <x:c r="G80" s="33"/>
      <x:c r="H80" s="33"/>
      <x:c r="I80" s="33"/>
      <x:c r="J80" s="33"/>
      <x:c r="K80" s="33"/>
      <x:c r="L80" s="33"/>
      <x:c r="M80" s="33"/>
      <x:c r="N80" s="101"/>
      <x:c r="O80" s="101"/>
      <x:c r="P80" s="101"/>
      <x:c r="Q80" s="101"/>
      <x:c r="R80" s="105" t="str">
        <x:f>IF(A80="","",IF(COUNTIF($A$2:$A$201,A80)&gt;1,"INVALID - DUPLICATE ID",IF(OR(START!$B$6="",START!$B$7="",START!$B$8="",START!$B$9="",START!$B$10="",START!$B$11="",START!$B$12=""),"UNRESOLVED - START SCOPE",IF(OR(B80="",C80="",D80="",E80="",F80="",G80="",H80="",I80="",J80="",M80="",N80="",P80=""),"UNRESOLVED - ROW INPUT",IF(NOT(OR(EXACT(B80,"CATEGORY / DEFINITION"),EXACT(B80,"PROBLEM / DIAGNOSTIC"),EXACT(B80,"COMPARISON / ALTERNATIVES"),EXACT(B80,"IMPLEMENTATION / EVIDENCE"),EXACT(B80,"PURCHASE / SELECTION"),EXACT(B80,"RISK / OBJECTION"),EXACT(B80,"OTHER"))),"INVALID - PROMPT FAMILY",IF(NOT(OR(EXACT(D80,"Google AI Overviews"),EXACT(D80,"Google AI Mode"),EXACT(D80,"ChatGPT search"),EXACT(D80,"Microsoft Copilot / Bing AI"),EXACT(D80,"Perplexity"),EXACT(D80,"Gemini"),EXACT(D80,"Other"))),"INVALID - SURFACE",IF(AND(NOT(EXACT(START!$B$10,"MULTI-SURFACE")),NOT(EXACT(D80,START!$B$10))),"INVALID - SURFACE OUT OF SCOPE",IF(AND(NOT(EXACT(START!$B$9,"MULTI-LOCALE")),NOT(EXACT(E80,START!$B$9))),"INVALID - LOCALE OUT OF SCOPE",IF(NOT(ISNUMBER(F80)),"INVALID - OBSERVED DATE",IF(OR(F80&lt;START!$B$11,F80&gt;START!$B$12),"INVALID - DATE OUT OF SCOPE",IF(NOT(OR(EXACT(H80,"BRAND / PROVIDER"),EXACT(H80,"CITED SOURCE"),EXACT(H80,"BRAND + SOURCE"),EXACT(H80,"OTHER"))),"INVALID - APPEARANCE TYPE",IF(NOT(OR(EXACT(I80,"DIRECT PROVIDER"),EXACT(I80,"SUBSTITUTE"),EXACT(I80,"PUBLISHER / REFERENCE"),EXACT(I80,"OFFICIAL AUTHORITY / DOCUMENTATION"),EXACT(I80,"MARKETPLACE / DIRECTORY / REVIEW"),EXACT(I80,"COMMUNITY / WITNESS"),EXACT(I80,"ANALYST / RESEARCH"),EXACT(I80,"UNRESOLVED"))),"INVALID - ROLE",IF(NOT(OR(EXACT(J80,"SAME BUYER + JOB"),EXACT(J80,"PARTIAL / SUBSTITUTE"),EXACT(J80,"NONE"),EXACT(J80,"UNKNOWN"))),"INVALID - BUYER OVERLAP",IF(NOT(OR(EXACT(M80,"YES"),EXACT(M80,"NO"),EXACT(M80,"NOT APPLICABLE / NO CITATION"))),"INVALID - PASSAGE CHECK",IF(AND(OR(EXACT(H80,"CITED SOURCE"),EXACT(H80,"BRAND + SOURCE")),EXACT(M80,"NOT APPLICABLE / NO CITATION")),"INVALID - CITATION/PASSAGE CONTRADICTION",IF(NOT(OR(EXACT(N80,"YES"),EXACT(N80,"NO - ONE OBSERVATION"),EXACT(N80,"NOT TESTED YET"))),"INVALID - REPEAT STATE",IF(EXACT(I80,"UNRESOLVED"),"UNRESOLVED - SOURCE ROLE",IF(EXACT(J80,"UNKNOWN"),"UNRESOLVED - BUYER OVERLAP",IF(AND(OR(EXACT(H80,"CITED SOURCE"),EXACT(H80,"BRAND + SOURCE")),EXACT(M80,"NO")),"EVIDENCE INSUFFICIENT - PASSAGE",IF(AND(OR(EXACT(H80,"CITED SOURCE"),EXACT(H80,"BRAND + SOURCE")),EXACT(M80,"YES"),OR(K80="",L80="")),"EVIDENCE INSUFFICIENT - CITATION DETAIL",IF(AND(EXACT(N80,"YES"),O80=""),"UNRESOLVED - REPEAT GROUP",IF(AND(EXACT(I80,"DIRECT PROVIDER"),EXACT(J80,"SAME BUYER + JOB")),"DIRECT COMPETITOR EVIDENCE",IF(AND(EXACT(I80,"SUBSTITUTE"),OR(EXACT(J80,"SAME BUYER + JOB"),EXACT(J80,"PARTIAL / SUBSTITUTE"))),"SUBSTITUTE COMPETITOR EVIDENCE",IF(AND(OR(EXACT(I80,"PUBLISHER / REFERENCE"),EXACT(I80,"OFFICIAL AUTHORITY / DOCUMENTATION"),EXACT(I80,"MARKETPLACE / DIRECTORY / REVIEW"),EXACT(I80,"COMMUNITY / WITNESS"),EXACT(I80,"ANALYST / RESEARCH")),EXACT(J80,"NONE")),"INFLUENTIAL NON-RIVAL SOURCE",IF(EXACT(J80,"NONE"),"NON-RIVAL EVIDENCE OBJECT","CLASSIFIED WITH BOUNDARY")))))))))))))))))))))))))</x:f>
      </x:c>
      <x:c r="S80" s="105" t="str">
        <x:f>IF(A80="","",IF(LEFT(R80,7)="INVALID","Correct the unsupported, contradictory, out-of-scope or duplicate controlled value before interpretation.",IF(R80="UNRESOLVED - START SCOPE","Complete START scope; row validity is intentionally blocked.",IF(R80="UNRESOLVED - ROW INPUT","Complete the required observation fields before interpretation.",IF(R80="UNRESOLVED - SOURCE ROLE","Inspect why the entity/source belongs in the answer and assign its role.",IF(R80="UNRESOLVED - BUYER OVERLAP","Establish same-buyer/same-job, substitute, partial or non-rival status.",IF(R80="UNRESOLVED - REPEAT GROUP","Assign the repeat observation to a repeat group before pattern comparison.",IF(R80="EVIDENCE INSUFFICIENT - PASSAGE","Open the cited source and record what claim or passage it supports.",IF(R80="EVIDENCE INSUFFICIENT - CITATION DETAIL","Record both the cited URL and the supported claim/passage before this citation-based observation can be shared.",IF(R80="DIRECT COMPETITOR EVIDENCE","Compare answer criteria, supporting sources and entity/product evidence before choosing an intervention.",IF(R80="SUBSTITUTE COMPETITOR EVIDENCE","Map substitution conditions and buyer trade-offs before treating the source as like-for-like.",IF(R80="INFLUENTIAL NON-RIVAL SOURCE","Route the gap to source, authority, entity or passage review - not the direct-competitor set.",IF(R80="NON-RIVAL EVIDENCE OBJECT","Use the observation only for the evidence/source role it performs.","Document the boundary before aggregation or handoff.")))))))))))))</x:f>
      </x:c>
      <x:c r="T80" s="105" t="str">
        <x:f>IF(A80="","",IF(OR(LEFT(R80,7)="INVALID",LEFT(R80,10)="UNRESOLVED",LEFT(R80,21)="EVIDENCE INSUFFICIENT",Q80="",P80=""),"NOT READY","READY TO SHARE"))</x:f>
      </x:c>
      <x:c r="U80" s="101"/>
    </x:row>
    <x:row r="81">
      <x:c r="A81" s="33"/>
      <x:c r="B81" s="33"/>
      <x:c r="C81" s="33"/>
      <x:c r="D81" s="33"/>
      <x:c r="E81" s="33"/>
      <x:c r="F81" s="64"/>
      <x:c r="G81" s="33"/>
      <x:c r="H81" s="33"/>
      <x:c r="I81" s="33"/>
      <x:c r="J81" s="33"/>
      <x:c r="K81" s="33"/>
      <x:c r="L81" s="33"/>
      <x:c r="M81" s="33"/>
      <x:c r="N81" s="101"/>
      <x:c r="O81" s="101"/>
      <x:c r="P81" s="101"/>
      <x:c r="Q81" s="101"/>
      <x:c r="R81" s="105" t="str">
        <x:f>IF(A81="","",IF(COUNTIF($A$2:$A$201,A81)&gt;1,"INVALID - DUPLICATE ID",IF(OR(START!$B$6="",START!$B$7="",START!$B$8="",START!$B$9="",START!$B$10="",START!$B$11="",START!$B$12=""),"UNRESOLVED - START SCOPE",IF(OR(B81="",C81="",D81="",E81="",F81="",G81="",H81="",I81="",J81="",M81="",N81="",P81=""),"UNRESOLVED - ROW INPUT",IF(NOT(OR(EXACT(B81,"CATEGORY / DEFINITION"),EXACT(B81,"PROBLEM / DIAGNOSTIC"),EXACT(B81,"COMPARISON / ALTERNATIVES"),EXACT(B81,"IMPLEMENTATION / EVIDENCE"),EXACT(B81,"PURCHASE / SELECTION"),EXACT(B81,"RISK / OBJECTION"),EXACT(B81,"OTHER"))),"INVALID - PROMPT FAMILY",IF(NOT(OR(EXACT(D81,"Google AI Overviews"),EXACT(D81,"Google AI Mode"),EXACT(D81,"ChatGPT search"),EXACT(D81,"Microsoft Copilot / Bing AI"),EXACT(D81,"Perplexity"),EXACT(D81,"Gemini"),EXACT(D81,"Other"))),"INVALID - SURFACE",IF(AND(NOT(EXACT(START!$B$10,"MULTI-SURFACE")),NOT(EXACT(D81,START!$B$10))),"INVALID - SURFACE OUT OF SCOPE",IF(AND(NOT(EXACT(START!$B$9,"MULTI-LOCALE")),NOT(EXACT(E81,START!$B$9))),"INVALID - LOCALE OUT OF SCOPE",IF(NOT(ISNUMBER(F81)),"INVALID - OBSERVED DATE",IF(OR(F81&lt;START!$B$11,F81&gt;START!$B$12),"INVALID - DATE OUT OF SCOPE",IF(NOT(OR(EXACT(H81,"BRAND / PROVIDER"),EXACT(H81,"CITED SOURCE"),EXACT(H81,"BRAND + SOURCE"),EXACT(H81,"OTHER"))),"INVALID - APPEARANCE TYPE",IF(NOT(OR(EXACT(I81,"DIRECT PROVIDER"),EXACT(I81,"SUBSTITUTE"),EXACT(I81,"PUBLISHER / REFERENCE"),EXACT(I81,"OFFICIAL AUTHORITY / DOCUMENTATION"),EXACT(I81,"MARKETPLACE / DIRECTORY / REVIEW"),EXACT(I81,"COMMUNITY / WITNESS"),EXACT(I81,"ANALYST / RESEARCH"),EXACT(I81,"UNRESOLVED"))),"INVALID - ROLE",IF(NOT(OR(EXACT(J81,"SAME BUYER + JOB"),EXACT(J81,"PARTIAL / SUBSTITUTE"),EXACT(J81,"NONE"),EXACT(J81,"UNKNOWN"))),"INVALID - BUYER OVERLAP",IF(NOT(OR(EXACT(M81,"YES"),EXACT(M81,"NO"),EXACT(M81,"NOT APPLICABLE / NO CITATION"))),"INVALID - PASSAGE CHECK",IF(AND(OR(EXACT(H81,"CITED SOURCE"),EXACT(H81,"BRAND + SOURCE")),EXACT(M81,"NOT APPLICABLE / NO CITATION")),"INVALID - CITATION/PASSAGE CONTRADICTION",IF(NOT(OR(EXACT(N81,"YES"),EXACT(N81,"NO - ONE OBSERVATION"),EXACT(N81,"NOT TESTED YET"))),"INVALID - REPEAT STATE",IF(EXACT(I81,"UNRESOLVED"),"UNRESOLVED - SOURCE ROLE",IF(EXACT(J81,"UNKNOWN"),"UNRESOLVED - BUYER OVERLAP",IF(AND(OR(EXACT(H81,"CITED SOURCE"),EXACT(H81,"BRAND + SOURCE")),EXACT(M81,"NO")),"EVIDENCE INSUFFICIENT - PASSAGE",IF(AND(OR(EXACT(H81,"CITED SOURCE"),EXACT(H81,"BRAND + SOURCE")),EXACT(M81,"YES"),OR(K81="",L81="")),"EVIDENCE INSUFFICIENT - CITATION DETAIL",IF(AND(EXACT(N81,"YES"),O81=""),"UNRESOLVED - REPEAT GROUP",IF(AND(EXACT(I81,"DIRECT PROVIDER"),EXACT(J81,"SAME BUYER + JOB")),"DIRECT COMPETITOR EVIDENCE",IF(AND(EXACT(I81,"SUBSTITUTE"),OR(EXACT(J81,"SAME BUYER + JOB"),EXACT(J81,"PARTIAL / SUBSTITUTE"))),"SUBSTITUTE COMPETITOR EVIDENCE",IF(AND(OR(EXACT(I81,"PUBLISHER / REFERENCE"),EXACT(I81,"OFFICIAL AUTHORITY / DOCUMENTATION"),EXACT(I81,"MARKETPLACE / DIRECTORY / REVIEW"),EXACT(I81,"COMMUNITY / WITNESS"),EXACT(I81,"ANALYST / RESEARCH")),EXACT(J81,"NONE")),"INFLUENTIAL NON-RIVAL SOURCE",IF(EXACT(J81,"NONE"),"NON-RIVAL EVIDENCE OBJECT","CLASSIFIED WITH BOUNDARY")))))))))))))))))))))))))</x:f>
      </x:c>
      <x:c r="S81" s="105" t="str">
        <x:f>IF(A81="","",IF(LEFT(R81,7)="INVALID","Correct the unsupported, contradictory, out-of-scope or duplicate controlled value before interpretation.",IF(R81="UNRESOLVED - START SCOPE","Complete START scope; row validity is intentionally blocked.",IF(R81="UNRESOLVED - ROW INPUT","Complete the required observation fields before interpretation.",IF(R81="UNRESOLVED - SOURCE ROLE","Inspect why the entity/source belongs in the answer and assign its role.",IF(R81="UNRESOLVED - BUYER OVERLAP","Establish same-buyer/same-job, substitute, partial or non-rival status.",IF(R81="UNRESOLVED - REPEAT GROUP","Assign the repeat observation to a repeat group before pattern comparison.",IF(R81="EVIDENCE INSUFFICIENT - PASSAGE","Open the cited source and record what claim or passage it supports.",IF(R81="EVIDENCE INSUFFICIENT - CITATION DETAIL","Record both the cited URL and the supported claim/passage before this citation-based observation can be shared.",IF(R81="DIRECT COMPETITOR EVIDENCE","Compare answer criteria, supporting sources and entity/product evidence before choosing an intervention.",IF(R81="SUBSTITUTE COMPETITOR EVIDENCE","Map substitution conditions and buyer trade-offs before treating the source as like-for-like.",IF(R81="INFLUENTIAL NON-RIVAL SOURCE","Route the gap to source, authority, entity or passage review - not the direct-competitor set.",IF(R81="NON-RIVAL EVIDENCE OBJECT","Use the observation only for the evidence/source role it performs.","Document the boundary before aggregation or handoff.")))))))))))))</x:f>
      </x:c>
      <x:c r="T81" s="105" t="str">
        <x:f>IF(A81="","",IF(OR(LEFT(R81,7)="INVALID",LEFT(R81,10)="UNRESOLVED",LEFT(R81,21)="EVIDENCE INSUFFICIENT",Q81="",P81=""),"NOT READY","READY TO SHARE"))</x:f>
      </x:c>
      <x:c r="U81" s="101"/>
    </x:row>
    <x:row r="82">
      <x:c r="A82" s="33"/>
      <x:c r="B82" s="33"/>
      <x:c r="C82" s="33"/>
      <x:c r="D82" s="33"/>
      <x:c r="E82" s="33"/>
      <x:c r="F82" s="64"/>
      <x:c r="G82" s="33"/>
      <x:c r="H82" s="33"/>
      <x:c r="I82" s="33"/>
      <x:c r="J82" s="33"/>
      <x:c r="K82" s="33"/>
      <x:c r="L82" s="33"/>
      <x:c r="M82" s="33"/>
      <x:c r="N82" s="101"/>
      <x:c r="O82" s="101"/>
      <x:c r="P82" s="101"/>
      <x:c r="Q82" s="101"/>
      <x:c r="R82" s="105" t="str">
        <x:f>IF(A82="","",IF(COUNTIF($A$2:$A$201,A82)&gt;1,"INVALID - DUPLICATE ID",IF(OR(START!$B$6="",START!$B$7="",START!$B$8="",START!$B$9="",START!$B$10="",START!$B$11="",START!$B$12=""),"UNRESOLVED - START SCOPE",IF(OR(B82="",C82="",D82="",E82="",F82="",G82="",H82="",I82="",J82="",M82="",N82="",P82=""),"UNRESOLVED - ROW INPUT",IF(NOT(OR(EXACT(B82,"CATEGORY / DEFINITION"),EXACT(B82,"PROBLEM / DIAGNOSTIC"),EXACT(B82,"COMPARISON / ALTERNATIVES"),EXACT(B82,"IMPLEMENTATION / EVIDENCE"),EXACT(B82,"PURCHASE / SELECTION"),EXACT(B82,"RISK / OBJECTION"),EXACT(B82,"OTHER"))),"INVALID - PROMPT FAMILY",IF(NOT(OR(EXACT(D82,"Google AI Overviews"),EXACT(D82,"Google AI Mode"),EXACT(D82,"ChatGPT search"),EXACT(D82,"Microsoft Copilot / Bing AI"),EXACT(D82,"Perplexity"),EXACT(D82,"Gemini"),EXACT(D82,"Other"))),"INVALID - SURFACE",IF(AND(NOT(EXACT(START!$B$10,"MULTI-SURFACE")),NOT(EXACT(D82,START!$B$10))),"INVALID - SURFACE OUT OF SCOPE",IF(AND(NOT(EXACT(START!$B$9,"MULTI-LOCALE")),NOT(EXACT(E82,START!$B$9))),"INVALID - LOCALE OUT OF SCOPE",IF(NOT(ISNUMBER(F82)),"INVALID - OBSERVED DATE",IF(OR(F82&lt;START!$B$11,F82&gt;START!$B$12),"INVALID - DATE OUT OF SCOPE",IF(NOT(OR(EXACT(H82,"BRAND / PROVIDER"),EXACT(H82,"CITED SOURCE"),EXACT(H82,"BRAND + SOURCE"),EXACT(H82,"OTHER"))),"INVALID - APPEARANCE TYPE",IF(NOT(OR(EXACT(I82,"DIRECT PROVIDER"),EXACT(I82,"SUBSTITUTE"),EXACT(I82,"PUBLISHER / REFERENCE"),EXACT(I82,"OFFICIAL AUTHORITY / DOCUMENTATION"),EXACT(I82,"MARKETPLACE / DIRECTORY / REVIEW"),EXACT(I82,"COMMUNITY / WITNESS"),EXACT(I82,"ANALYST / RESEARCH"),EXACT(I82,"UNRESOLVED"))),"INVALID - ROLE",IF(NOT(OR(EXACT(J82,"SAME BUYER + JOB"),EXACT(J82,"PARTIAL / SUBSTITUTE"),EXACT(J82,"NONE"),EXACT(J82,"UNKNOWN"))),"INVALID - BUYER OVERLAP",IF(NOT(OR(EXACT(M82,"YES"),EXACT(M82,"NO"),EXACT(M82,"NOT APPLICABLE / NO CITATION"))),"INVALID - PASSAGE CHECK",IF(AND(OR(EXACT(H82,"CITED SOURCE"),EXACT(H82,"BRAND + SOURCE")),EXACT(M82,"NOT APPLICABLE / NO CITATION")),"INVALID - CITATION/PASSAGE CONTRADICTION",IF(NOT(OR(EXACT(N82,"YES"),EXACT(N82,"NO - ONE OBSERVATION"),EXACT(N82,"NOT TESTED YET"))),"INVALID - REPEAT STATE",IF(EXACT(I82,"UNRESOLVED"),"UNRESOLVED - SOURCE ROLE",IF(EXACT(J82,"UNKNOWN"),"UNRESOLVED - BUYER OVERLAP",IF(AND(OR(EXACT(H82,"CITED SOURCE"),EXACT(H82,"BRAND + SOURCE")),EXACT(M82,"NO")),"EVIDENCE INSUFFICIENT - PASSAGE",IF(AND(OR(EXACT(H82,"CITED SOURCE"),EXACT(H82,"BRAND + SOURCE")),EXACT(M82,"YES"),OR(K82="",L82="")),"EVIDENCE INSUFFICIENT - CITATION DETAIL",IF(AND(EXACT(N82,"YES"),O82=""),"UNRESOLVED - REPEAT GROUP",IF(AND(EXACT(I82,"DIRECT PROVIDER"),EXACT(J82,"SAME BUYER + JOB")),"DIRECT COMPETITOR EVIDENCE",IF(AND(EXACT(I82,"SUBSTITUTE"),OR(EXACT(J82,"SAME BUYER + JOB"),EXACT(J82,"PARTIAL / SUBSTITUTE"))),"SUBSTITUTE COMPETITOR EVIDENCE",IF(AND(OR(EXACT(I82,"PUBLISHER / REFERENCE"),EXACT(I82,"OFFICIAL AUTHORITY / DOCUMENTATION"),EXACT(I82,"MARKETPLACE / DIRECTORY / REVIEW"),EXACT(I82,"COMMUNITY / WITNESS"),EXACT(I82,"ANALYST / RESEARCH")),EXACT(J82,"NONE")),"INFLUENTIAL NON-RIVAL SOURCE",IF(EXACT(J82,"NONE"),"NON-RIVAL EVIDENCE OBJECT","CLASSIFIED WITH BOUNDARY")))))))))))))))))))))))))</x:f>
      </x:c>
      <x:c r="S82" s="105" t="str">
        <x:f>IF(A82="","",IF(LEFT(R82,7)="INVALID","Correct the unsupported, contradictory, out-of-scope or duplicate controlled value before interpretation.",IF(R82="UNRESOLVED - START SCOPE","Complete START scope; row validity is intentionally blocked.",IF(R82="UNRESOLVED - ROW INPUT","Complete the required observation fields before interpretation.",IF(R82="UNRESOLVED - SOURCE ROLE","Inspect why the entity/source belongs in the answer and assign its role.",IF(R82="UNRESOLVED - BUYER OVERLAP","Establish same-buyer/same-job, substitute, partial or non-rival status.",IF(R82="UNRESOLVED - REPEAT GROUP","Assign the repeat observation to a repeat group before pattern comparison.",IF(R82="EVIDENCE INSUFFICIENT - PASSAGE","Open the cited source and record what claim or passage it supports.",IF(R82="EVIDENCE INSUFFICIENT - CITATION DETAIL","Record both the cited URL and the supported claim/passage before this citation-based observation can be shared.",IF(R82="DIRECT COMPETITOR EVIDENCE","Compare answer criteria, supporting sources and entity/product evidence before choosing an intervention.",IF(R82="SUBSTITUTE COMPETITOR EVIDENCE","Map substitution conditions and buyer trade-offs before treating the source as like-for-like.",IF(R82="INFLUENTIAL NON-RIVAL SOURCE","Route the gap to source, authority, entity or passage review - not the direct-competitor set.",IF(R82="NON-RIVAL EVIDENCE OBJECT","Use the observation only for the evidence/source role it performs.","Document the boundary before aggregation or handoff.")))))))))))))</x:f>
      </x:c>
      <x:c r="T82" s="105" t="str">
        <x:f>IF(A82="","",IF(OR(LEFT(R82,7)="INVALID",LEFT(R82,10)="UNRESOLVED",LEFT(R82,21)="EVIDENCE INSUFFICIENT",Q82="",P82=""),"NOT READY","READY TO SHARE"))</x:f>
      </x:c>
      <x:c r="U82" s="101"/>
    </x:row>
    <x:row r="83">
      <x:c r="A83" s="33"/>
      <x:c r="B83" s="33"/>
      <x:c r="C83" s="33"/>
      <x:c r="D83" s="33"/>
      <x:c r="E83" s="33"/>
      <x:c r="F83" s="64"/>
      <x:c r="G83" s="33"/>
      <x:c r="H83" s="33"/>
      <x:c r="I83" s="33"/>
      <x:c r="J83" s="33"/>
      <x:c r="K83" s="33"/>
      <x:c r="L83" s="33"/>
      <x:c r="M83" s="33"/>
      <x:c r="N83" s="101"/>
      <x:c r="O83" s="101"/>
      <x:c r="P83" s="101"/>
      <x:c r="Q83" s="101"/>
      <x:c r="R83" s="105" t="str">
        <x:f>IF(A83="","",IF(COUNTIF($A$2:$A$201,A83)&gt;1,"INVALID - DUPLICATE ID",IF(OR(START!$B$6="",START!$B$7="",START!$B$8="",START!$B$9="",START!$B$10="",START!$B$11="",START!$B$12=""),"UNRESOLVED - START SCOPE",IF(OR(B83="",C83="",D83="",E83="",F83="",G83="",H83="",I83="",J83="",M83="",N83="",P83=""),"UNRESOLVED - ROW INPUT",IF(NOT(OR(EXACT(B83,"CATEGORY / DEFINITION"),EXACT(B83,"PROBLEM / DIAGNOSTIC"),EXACT(B83,"COMPARISON / ALTERNATIVES"),EXACT(B83,"IMPLEMENTATION / EVIDENCE"),EXACT(B83,"PURCHASE / SELECTION"),EXACT(B83,"RISK / OBJECTION"),EXACT(B83,"OTHER"))),"INVALID - PROMPT FAMILY",IF(NOT(OR(EXACT(D83,"Google AI Overviews"),EXACT(D83,"Google AI Mode"),EXACT(D83,"ChatGPT search"),EXACT(D83,"Microsoft Copilot / Bing AI"),EXACT(D83,"Perplexity"),EXACT(D83,"Gemini"),EXACT(D83,"Other"))),"INVALID - SURFACE",IF(AND(NOT(EXACT(START!$B$10,"MULTI-SURFACE")),NOT(EXACT(D83,START!$B$10))),"INVALID - SURFACE OUT OF SCOPE",IF(AND(NOT(EXACT(START!$B$9,"MULTI-LOCALE")),NOT(EXACT(E83,START!$B$9))),"INVALID - LOCALE OUT OF SCOPE",IF(NOT(ISNUMBER(F83)),"INVALID - OBSERVED DATE",IF(OR(F83&lt;START!$B$11,F83&gt;START!$B$12),"INVALID - DATE OUT OF SCOPE",IF(NOT(OR(EXACT(H83,"BRAND / PROVIDER"),EXACT(H83,"CITED SOURCE"),EXACT(H83,"BRAND + SOURCE"),EXACT(H83,"OTHER"))),"INVALID - APPEARANCE TYPE",IF(NOT(OR(EXACT(I83,"DIRECT PROVIDER"),EXACT(I83,"SUBSTITUTE"),EXACT(I83,"PUBLISHER / REFERENCE"),EXACT(I83,"OFFICIAL AUTHORITY / DOCUMENTATION"),EXACT(I83,"MARKETPLACE / DIRECTORY / REVIEW"),EXACT(I83,"COMMUNITY / WITNESS"),EXACT(I83,"ANALYST / RESEARCH"),EXACT(I83,"UNRESOLVED"))),"INVALID - ROLE",IF(NOT(OR(EXACT(J83,"SAME BUYER + JOB"),EXACT(J83,"PARTIAL / SUBSTITUTE"),EXACT(J83,"NONE"),EXACT(J83,"UNKNOWN"))),"INVALID - BUYER OVERLAP",IF(NOT(OR(EXACT(M83,"YES"),EXACT(M83,"NO"),EXACT(M83,"NOT APPLICABLE / NO CITATION"))),"INVALID - PASSAGE CHECK",IF(AND(OR(EXACT(H83,"CITED SOURCE"),EXACT(H83,"BRAND + SOURCE")),EXACT(M83,"NOT APPLICABLE / NO CITATION")),"INVALID - CITATION/PASSAGE CONTRADICTION",IF(NOT(OR(EXACT(N83,"YES"),EXACT(N83,"NO - ONE OBSERVATION"),EXACT(N83,"NOT TESTED YET"))),"INVALID - REPEAT STATE",IF(EXACT(I83,"UNRESOLVED"),"UNRESOLVED - SOURCE ROLE",IF(EXACT(J83,"UNKNOWN"),"UNRESOLVED - BUYER OVERLAP",IF(AND(OR(EXACT(H83,"CITED SOURCE"),EXACT(H83,"BRAND + SOURCE")),EXACT(M83,"NO")),"EVIDENCE INSUFFICIENT - PASSAGE",IF(AND(OR(EXACT(H83,"CITED SOURCE"),EXACT(H83,"BRAND + SOURCE")),EXACT(M83,"YES"),OR(K83="",L83="")),"EVIDENCE INSUFFICIENT - CITATION DETAIL",IF(AND(EXACT(N83,"YES"),O83=""),"UNRESOLVED - REPEAT GROUP",IF(AND(EXACT(I83,"DIRECT PROVIDER"),EXACT(J83,"SAME BUYER + JOB")),"DIRECT COMPETITOR EVIDENCE",IF(AND(EXACT(I83,"SUBSTITUTE"),OR(EXACT(J83,"SAME BUYER + JOB"),EXACT(J83,"PARTIAL / SUBSTITUTE"))),"SUBSTITUTE COMPETITOR EVIDENCE",IF(AND(OR(EXACT(I83,"PUBLISHER / REFERENCE"),EXACT(I83,"OFFICIAL AUTHORITY / DOCUMENTATION"),EXACT(I83,"MARKETPLACE / DIRECTORY / REVIEW"),EXACT(I83,"COMMUNITY / WITNESS"),EXACT(I83,"ANALYST / RESEARCH")),EXACT(J83,"NONE")),"INFLUENTIAL NON-RIVAL SOURCE",IF(EXACT(J83,"NONE"),"NON-RIVAL EVIDENCE OBJECT","CLASSIFIED WITH BOUNDARY")))))))))))))))))))))))))</x:f>
      </x:c>
      <x:c r="S83" s="105" t="str">
        <x:f>IF(A83="","",IF(LEFT(R83,7)="INVALID","Correct the unsupported, contradictory, out-of-scope or duplicate controlled value before interpretation.",IF(R83="UNRESOLVED - START SCOPE","Complete START scope; row validity is intentionally blocked.",IF(R83="UNRESOLVED - ROW INPUT","Complete the required observation fields before interpretation.",IF(R83="UNRESOLVED - SOURCE ROLE","Inspect why the entity/source belongs in the answer and assign its role.",IF(R83="UNRESOLVED - BUYER OVERLAP","Establish same-buyer/same-job, substitute, partial or non-rival status.",IF(R83="UNRESOLVED - REPEAT GROUP","Assign the repeat observation to a repeat group before pattern comparison.",IF(R83="EVIDENCE INSUFFICIENT - PASSAGE","Open the cited source and record what claim or passage it supports.",IF(R83="EVIDENCE INSUFFICIENT - CITATION DETAIL","Record both the cited URL and the supported claim/passage before this citation-based observation can be shared.",IF(R83="DIRECT COMPETITOR EVIDENCE","Compare answer criteria, supporting sources and entity/product evidence before choosing an intervention.",IF(R83="SUBSTITUTE COMPETITOR EVIDENCE","Map substitution conditions and buyer trade-offs before treating the source as like-for-like.",IF(R83="INFLUENTIAL NON-RIVAL SOURCE","Route the gap to source, authority, entity or passage review - not the direct-competitor set.",IF(R83="NON-RIVAL EVIDENCE OBJECT","Use the observation only for the evidence/source role it performs.","Document the boundary before aggregation or handoff.")))))))))))))</x:f>
      </x:c>
      <x:c r="T83" s="105" t="str">
        <x:f>IF(A83="","",IF(OR(LEFT(R83,7)="INVALID",LEFT(R83,10)="UNRESOLVED",LEFT(R83,21)="EVIDENCE INSUFFICIENT",Q83="",P83=""),"NOT READY","READY TO SHARE"))</x:f>
      </x:c>
      <x:c r="U83" s="101"/>
    </x:row>
    <x:row r="84">
      <x:c r="A84" s="33"/>
      <x:c r="B84" s="33"/>
      <x:c r="C84" s="33"/>
      <x:c r="D84" s="33"/>
      <x:c r="E84" s="33"/>
      <x:c r="F84" s="64"/>
      <x:c r="G84" s="33"/>
      <x:c r="H84" s="33"/>
      <x:c r="I84" s="33"/>
      <x:c r="J84" s="33"/>
      <x:c r="K84" s="33"/>
      <x:c r="L84" s="33"/>
      <x:c r="M84" s="33"/>
      <x:c r="N84" s="101"/>
      <x:c r="O84" s="101"/>
      <x:c r="P84" s="101"/>
      <x:c r="Q84" s="101"/>
      <x:c r="R84" s="105" t="str">
        <x:f>IF(A84="","",IF(COUNTIF($A$2:$A$201,A84)&gt;1,"INVALID - DUPLICATE ID",IF(OR(START!$B$6="",START!$B$7="",START!$B$8="",START!$B$9="",START!$B$10="",START!$B$11="",START!$B$12=""),"UNRESOLVED - START SCOPE",IF(OR(B84="",C84="",D84="",E84="",F84="",G84="",H84="",I84="",J84="",M84="",N84="",P84=""),"UNRESOLVED - ROW INPUT",IF(NOT(OR(EXACT(B84,"CATEGORY / DEFINITION"),EXACT(B84,"PROBLEM / DIAGNOSTIC"),EXACT(B84,"COMPARISON / ALTERNATIVES"),EXACT(B84,"IMPLEMENTATION / EVIDENCE"),EXACT(B84,"PURCHASE / SELECTION"),EXACT(B84,"RISK / OBJECTION"),EXACT(B84,"OTHER"))),"INVALID - PROMPT FAMILY",IF(NOT(OR(EXACT(D84,"Google AI Overviews"),EXACT(D84,"Google AI Mode"),EXACT(D84,"ChatGPT search"),EXACT(D84,"Microsoft Copilot / Bing AI"),EXACT(D84,"Perplexity"),EXACT(D84,"Gemini"),EXACT(D84,"Other"))),"INVALID - SURFACE",IF(AND(NOT(EXACT(START!$B$10,"MULTI-SURFACE")),NOT(EXACT(D84,START!$B$10))),"INVALID - SURFACE OUT OF SCOPE",IF(AND(NOT(EXACT(START!$B$9,"MULTI-LOCALE")),NOT(EXACT(E84,START!$B$9))),"INVALID - LOCALE OUT OF SCOPE",IF(NOT(ISNUMBER(F84)),"INVALID - OBSERVED DATE",IF(OR(F84&lt;START!$B$11,F84&gt;START!$B$12),"INVALID - DATE OUT OF SCOPE",IF(NOT(OR(EXACT(H84,"BRAND / PROVIDER"),EXACT(H84,"CITED SOURCE"),EXACT(H84,"BRAND + SOURCE"),EXACT(H84,"OTHER"))),"INVALID - APPEARANCE TYPE",IF(NOT(OR(EXACT(I84,"DIRECT PROVIDER"),EXACT(I84,"SUBSTITUTE"),EXACT(I84,"PUBLISHER / REFERENCE"),EXACT(I84,"OFFICIAL AUTHORITY / DOCUMENTATION"),EXACT(I84,"MARKETPLACE / DIRECTORY / REVIEW"),EXACT(I84,"COMMUNITY / WITNESS"),EXACT(I84,"ANALYST / RESEARCH"),EXACT(I84,"UNRESOLVED"))),"INVALID - ROLE",IF(NOT(OR(EXACT(J84,"SAME BUYER + JOB"),EXACT(J84,"PARTIAL / SUBSTITUTE"),EXACT(J84,"NONE"),EXACT(J84,"UNKNOWN"))),"INVALID - BUYER OVERLAP",IF(NOT(OR(EXACT(M84,"YES"),EXACT(M84,"NO"),EXACT(M84,"NOT APPLICABLE / NO CITATION"))),"INVALID - PASSAGE CHECK",IF(AND(OR(EXACT(H84,"CITED SOURCE"),EXACT(H84,"BRAND + SOURCE")),EXACT(M84,"NOT APPLICABLE / NO CITATION")),"INVALID - CITATION/PASSAGE CONTRADICTION",IF(NOT(OR(EXACT(N84,"YES"),EXACT(N84,"NO - ONE OBSERVATION"),EXACT(N84,"NOT TESTED YET"))),"INVALID - REPEAT STATE",IF(EXACT(I84,"UNRESOLVED"),"UNRESOLVED - SOURCE ROLE",IF(EXACT(J84,"UNKNOWN"),"UNRESOLVED - BUYER OVERLAP",IF(AND(OR(EXACT(H84,"CITED SOURCE"),EXACT(H84,"BRAND + SOURCE")),EXACT(M84,"NO")),"EVIDENCE INSUFFICIENT - PASSAGE",IF(AND(OR(EXACT(H84,"CITED SOURCE"),EXACT(H84,"BRAND + SOURCE")),EXACT(M84,"YES"),OR(K84="",L84="")),"EVIDENCE INSUFFICIENT - CITATION DETAIL",IF(AND(EXACT(N84,"YES"),O84=""),"UNRESOLVED - REPEAT GROUP",IF(AND(EXACT(I84,"DIRECT PROVIDER"),EXACT(J84,"SAME BUYER + JOB")),"DIRECT COMPETITOR EVIDENCE",IF(AND(EXACT(I84,"SUBSTITUTE"),OR(EXACT(J84,"SAME BUYER + JOB"),EXACT(J84,"PARTIAL / SUBSTITUTE"))),"SUBSTITUTE COMPETITOR EVIDENCE",IF(AND(OR(EXACT(I84,"PUBLISHER / REFERENCE"),EXACT(I84,"OFFICIAL AUTHORITY / DOCUMENTATION"),EXACT(I84,"MARKETPLACE / DIRECTORY / REVIEW"),EXACT(I84,"COMMUNITY / WITNESS"),EXACT(I84,"ANALYST / RESEARCH")),EXACT(J84,"NONE")),"INFLUENTIAL NON-RIVAL SOURCE",IF(EXACT(J84,"NONE"),"NON-RIVAL EVIDENCE OBJECT","CLASSIFIED WITH BOUNDARY")))))))))))))))))))))))))</x:f>
      </x:c>
      <x:c r="S84" s="105" t="str">
        <x:f>IF(A84="","",IF(LEFT(R84,7)="INVALID","Correct the unsupported, contradictory, out-of-scope or duplicate controlled value before interpretation.",IF(R84="UNRESOLVED - START SCOPE","Complete START scope; row validity is intentionally blocked.",IF(R84="UNRESOLVED - ROW INPUT","Complete the required observation fields before interpretation.",IF(R84="UNRESOLVED - SOURCE ROLE","Inspect why the entity/source belongs in the answer and assign its role.",IF(R84="UNRESOLVED - BUYER OVERLAP","Establish same-buyer/same-job, substitute, partial or non-rival status.",IF(R84="UNRESOLVED - REPEAT GROUP","Assign the repeat observation to a repeat group before pattern comparison.",IF(R84="EVIDENCE INSUFFICIENT - PASSAGE","Open the cited source and record what claim or passage it supports.",IF(R84="EVIDENCE INSUFFICIENT - CITATION DETAIL","Record both the cited URL and the supported claim/passage before this citation-based observation can be shared.",IF(R84="DIRECT COMPETITOR EVIDENCE","Compare answer criteria, supporting sources and entity/product evidence before choosing an intervention.",IF(R84="SUBSTITUTE COMPETITOR EVIDENCE","Map substitution conditions and buyer trade-offs before treating the source as like-for-like.",IF(R84="INFLUENTIAL NON-RIVAL SOURCE","Route the gap to source, authority, entity or passage review - not the direct-competitor set.",IF(R84="NON-RIVAL EVIDENCE OBJECT","Use the observation only for the evidence/source role it performs.","Document the boundary before aggregation or handoff.")))))))))))))</x:f>
      </x:c>
      <x:c r="T84" s="105" t="str">
        <x:f>IF(A84="","",IF(OR(LEFT(R84,7)="INVALID",LEFT(R84,10)="UNRESOLVED",LEFT(R84,21)="EVIDENCE INSUFFICIENT",Q84="",P84=""),"NOT READY","READY TO SHARE"))</x:f>
      </x:c>
      <x:c r="U84" s="101"/>
    </x:row>
    <x:row r="85">
      <x:c r="A85" s="33"/>
      <x:c r="B85" s="33"/>
      <x:c r="C85" s="33"/>
      <x:c r="D85" s="33"/>
      <x:c r="E85" s="33"/>
      <x:c r="F85" s="64"/>
      <x:c r="G85" s="33"/>
      <x:c r="H85" s="33"/>
      <x:c r="I85" s="33"/>
      <x:c r="J85" s="33"/>
      <x:c r="K85" s="33"/>
      <x:c r="L85" s="33"/>
      <x:c r="M85" s="33"/>
      <x:c r="N85" s="101"/>
      <x:c r="O85" s="101"/>
      <x:c r="P85" s="101"/>
      <x:c r="Q85" s="101"/>
      <x:c r="R85" s="105" t="str">
        <x:f>IF(A85="","",IF(COUNTIF($A$2:$A$201,A85)&gt;1,"INVALID - DUPLICATE ID",IF(OR(START!$B$6="",START!$B$7="",START!$B$8="",START!$B$9="",START!$B$10="",START!$B$11="",START!$B$12=""),"UNRESOLVED - START SCOPE",IF(OR(B85="",C85="",D85="",E85="",F85="",G85="",H85="",I85="",J85="",M85="",N85="",P85=""),"UNRESOLVED - ROW INPUT",IF(NOT(OR(EXACT(B85,"CATEGORY / DEFINITION"),EXACT(B85,"PROBLEM / DIAGNOSTIC"),EXACT(B85,"COMPARISON / ALTERNATIVES"),EXACT(B85,"IMPLEMENTATION / EVIDENCE"),EXACT(B85,"PURCHASE / SELECTION"),EXACT(B85,"RISK / OBJECTION"),EXACT(B85,"OTHER"))),"INVALID - PROMPT FAMILY",IF(NOT(OR(EXACT(D85,"Google AI Overviews"),EXACT(D85,"Google AI Mode"),EXACT(D85,"ChatGPT search"),EXACT(D85,"Microsoft Copilot / Bing AI"),EXACT(D85,"Perplexity"),EXACT(D85,"Gemini"),EXACT(D85,"Other"))),"INVALID - SURFACE",IF(AND(NOT(EXACT(START!$B$10,"MULTI-SURFACE")),NOT(EXACT(D85,START!$B$10))),"INVALID - SURFACE OUT OF SCOPE",IF(AND(NOT(EXACT(START!$B$9,"MULTI-LOCALE")),NOT(EXACT(E85,START!$B$9))),"INVALID - LOCALE OUT OF SCOPE",IF(NOT(ISNUMBER(F85)),"INVALID - OBSERVED DATE",IF(OR(F85&lt;START!$B$11,F85&gt;START!$B$12),"INVALID - DATE OUT OF SCOPE",IF(NOT(OR(EXACT(H85,"BRAND / PROVIDER"),EXACT(H85,"CITED SOURCE"),EXACT(H85,"BRAND + SOURCE"),EXACT(H85,"OTHER"))),"INVALID - APPEARANCE TYPE",IF(NOT(OR(EXACT(I85,"DIRECT PROVIDER"),EXACT(I85,"SUBSTITUTE"),EXACT(I85,"PUBLISHER / REFERENCE"),EXACT(I85,"OFFICIAL AUTHORITY / DOCUMENTATION"),EXACT(I85,"MARKETPLACE / DIRECTORY / REVIEW"),EXACT(I85,"COMMUNITY / WITNESS"),EXACT(I85,"ANALYST / RESEARCH"),EXACT(I85,"UNRESOLVED"))),"INVALID - ROLE",IF(NOT(OR(EXACT(J85,"SAME BUYER + JOB"),EXACT(J85,"PARTIAL / SUBSTITUTE"),EXACT(J85,"NONE"),EXACT(J85,"UNKNOWN"))),"INVALID - BUYER OVERLAP",IF(NOT(OR(EXACT(M85,"YES"),EXACT(M85,"NO"),EXACT(M85,"NOT APPLICABLE / NO CITATION"))),"INVALID - PASSAGE CHECK",IF(AND(OR(EXACT(H85,"CITED SOURCE"),EXACT(H85,"BRAND + SOURCE")),EXACT(M85,"NOT APPLICABLE / NO CITATION")),"INVALID - CITATION/PASSAGE CONTRADICTION",IF(NOT(OR(EXACT(N85,"YES"),EXACT(N85,"NO - ONE OBSERVATION"),EXACT(N85,"NOT TESTED YET"))),"INVALID - REPEAT STATE",IF(EXACT(I85,"UNRESOLVED"),"UNRESOLVED - SOURCE ROLE",IF(EXACT(J85,"UNKNOWN"),"UNRESOLVED - BUYER OVERLAP",IF(AND(OR(EXACT(H85,"CITED SOURCE"),EXACT(H85,"BRAND + SOURCE")),EXACT(M85,"NO")),"EVIDENCE INSUFFICIENT - PASSAGE",IF(AND(OR(EXACT(H85,"CITED SOURCE"),EXACT(H85,"BRAND + SOURCE")),EXACT(M85,"YES"),OR(K85="",L85="")),"EVIDENCE INSUFFICIENT - CITATION DETAIL",IF(AND(EXACT(N85,"YES"),O85=""),"UNRESOLVED - REPEAT GROUP",IF(AND(EXACT(I85,"DIRECT PROVIDER"),EXACT(J85,"SAME BUYER + JOB")),"DIRECT COMPETITOR EVIDENCE",IF(AND(EXACT(I85,"SUBSTITUTE"),OR(EXACT(J85,"SAME BUYER + JOB"),EXACT(J85,"PARTIAL / SUBSTITUTE"))),"SUBSTITUTE COMPETITOR EVIDENCE",IF(AND(OR(EXACT(I85,"PUBLISHER / REFERENCE"),EXACT(I85,"OFFICIAL AUTHORITY / DOCUMENTATION"),EXACT(I85,"MARKETPLACE / DIRECTORY / REVIEW"),EXACT(I85,"COMMUNITY / WITNESS"),EXACT(I85,"ANALYST / RESEARCH")),EXACT(J85,"NONE")),"INFLUENTIAL NON-RIVAL SOURCE",IF(EXACT(J85,"NONE"),"NON-RIVAL EVIDENCE OBJECT","CLASSIFIED WITH BOUNDARY")))))))))))))))))))))))))</x:f>
      </x:c>
      <x:c r="S85" s="105" t="str">
        <x:f>IF(A85="","",IF(LEFT(R85,7)="INVALID","Correct the unsupported, contradictory, out-of-scope or duplicate controlled value before interpretation.",IF(R85="UNRESOLVED - START SCOPE","Complete START scope; row validity is intentionally blocked.",IF(R85="UNRESOLVED - ROW INPUT","Complete the required observation fields before interpretation.",IF(R85="UNRESOLVED - SOURCE ROLE","Inspect why the entity/source belongs in the answer and assign its role.",IF(R85="UNRESOLVED - BUYER OVERLAP","Establish same-buyer/same-job, substitute, partial or non-rival status.",IF(R85="UNRESOLVED - REPEAT GROUP","Assign the repeat observation to a repeat group before pattern comparison.",IF(R85="EVIDENCE INSUFFICIENT - PASSAGE","Open the cited source and record what claim or passage it supports.",IF(R85="EVIDENCE INSUFFICIENT - CITATION DETAIL","Record both the cited URL and the supported claim/passage before this citation-based observation can be shared.",IF(R85="DIRECT COMPETITOR EVIDENCE","Compare answer criteria, supporting sources and entity/product evidence before choosing an intervention.",IF(R85="SUBSTITUTE COMPETITOR EVIDENCE","Map substitution conditions and buyer trade-offs before treating the source as like-for-like.",IF(R85="INFLUENTIAL NON-RIVAL SOURCE","Route the gap to source, authority, entity or passage review - not the direct-competitor set.",IF(R85="NON-RIVAL EVIDENCE OBJECT","Use the observation only for the evidence/source role it performs.","Document the boundary before aggregation or handoff.")))))))))))))</x:f>
      </x:c>
      <x:c r="T85" s="105" t="str">
        <x:f>IF(A85="","",IF(OR(LEFT(R85,7)="INVALID",LEFT(R85,10)="UNRESOLVED",LEFT(R85,21)="EVIDENCE INSUFFICIENT",Q85="",P85=""),"NOT READY","READY TO SHARE"))</x:f>
      </x:c>
      <x:c r="U85" s="101"/>
    </x:row>
    <x:row r="86">
      <x:c r="A86" s="33"/>
      <x:c r="B86" s="33"/>
      <x:c r="C86" s="33"/>
      <x:c r="D86" s="33"/>
      <x:c r="E86" s="33"/>
      <x:c r="F86" s="64"/>
      <x:c r="G86" s="33"/>
      <x:c r="H86" s="33"/>
      <x:c r="I86" s="33"/>
      <x:c r="J86" s="33"/>
      <x:c r="K86" s="33"/>
      <x:c r="L86" s="33"/>
      <x:c r="M86" s="33"/>
      <x:c r="N86" s="101"/>
      <x:c r="O86" s="101"/>
      <x:c r="P86" s="101"/>
      <x:c r="Q86" s="101"/>
      <x:c r="R86" s="105" t="str">
        <x:f>IF(A86="","",IF(COUNTIF($A$2:$A$201,A86)&gt;1,"INVALID - DUPLICATE ID",IF(OR(START!$B$6="",START!$B$7="",START!$B$8="",START!$B$9="",START!$B$10="",START!$B$11="",START!$B$12=""),"UNRESOLVED - START SCOPE",IF(OR(B86="",C86="",D86="",E86="",F86="",G86="",H86="",I86="",J86="",M86="",N86="",P86=""),"UNRESOLVED - ROW INPUT",IF(NOT(OR(EXACT(B86,"CATEGORY / DEFINITION"),EXACT(B86,"PROBLEM / DIAGNOSTIC"),EXACT(B86,"COMPARISON / ALTERNATIVES"),EXACT(B86,"IMPLEMENTATION / EVIDENCE"),EXACT(B86,"PURCHASE / SELECTION"),EXACT(B86,"RISK / OBJECTION"),EXACT(B86,"OTHER"))),"INVALID - PROMPT FAMILY",IF(NOT(OR(EXACT(D86,"Google AI Overviews"),EXACT(D86,"Google AI Mode"),EXACT(D86,"ChatGPT search"),EXACT(D86,"Microsoft Copilot / Bing AI"),EXACT(D86,"Perplexity"),EXACT(D86,"Gemini"),EXACT(D86,"Other"))),"INVALID - SURFACE",IF(AND(NOT(EXACT(START!$B$10,"MULTI-SURFACE")),NOT(EXACT(D86,START!$B$10))),"INVALID - SURFACE OUT OF SCOPE",IF(AND(NOT(EXACT(START!$B$9,"MULTI-LOCALE")),NOT(EXACT(E86,START!$B$9))),"INVALID - LOCALE OUT OF SCOPE",IF(NOT(ISNUMBER(F86)),"INVALID - OBSERVED DATE",IF(OR(F86&lt;START!$B$11,F86&gt;START!$B$12),"INVALID - DATE OUT OF SCOPE",IF(NOT(OR(EXACT(H86,"BRAND / PROVIDER"),EXACT(H86,"CITED SOURCE"),EXACT(H86,"BRAND + SOURCE"),EXACT(H86,"OTHER"))),"INVALID - APPEARANCE TYPE",IF(NOT(OR(EXACT(I86,"DIRECT PROVIDER"),EXACT(I86,"SUBSTITUTE"),EXACT(I86,"PUBLISHER / REFERENCE"),EXACT(I86,"OFFICIAL AUTHORITY / DOCUMENTATION"),EXACT(I86,"MARKETPLACE / DIRECTORY / REVIEW"),EXACT(I86,"COMMUNITY / WITNESS"),EXACT(I86,"ANALYST / RESEARCH"),EXACT(I86,"UNRESOLVED"))),"INVALID - ROLE",IF(NOT(OR(EXACT(J86,"SAME BUYER + JOB"),EXACT(J86,"PARTIAL / SUBSTITUTE"),EXACT(J86,"NONE"),EXACT(J86,"UNKNOWN"))),"INVALID - BUYER OVERLAP",IF(NOT(OR(EXACT(M86,"YES"),EXACT(M86,"NO"),EXACT(M86,"NOT APPLICABLE / NO CITATION"))),"INVALID - PASSAGE CHECK",IF(AND(OR(EXACT(H86,"CITED SOURCE"),EXACT(H86,"BRAND + SOURCE")),EXACT(M86,"NOT APPLICABLE / NO CITATION")),"INVALID - CITATION/PASSAGE CONTRADICTION",IF(NOT(OR(EXACT(N86,"YES"),EXACT(N86,"NO - ONE OBSERVATION"),EXACT(N86,"NOT TESTED YET"))),"INVALID - REPEAT STATE",IF(EXACT(I86,"UNRESOLVED"),"UNRESOLVED - SOURCE ROLE",IF(EXACT(J86,"UNKNOWN"),"UNRESOLVED - BUYER OVERLAP",IF(AND(OR(EXACT(H86,"CITED SOURCE"),EXACT(H86,"BRAND + SOURCE")),EXACT(M86,"NO")),"EVIDENCE INSUFFICIENT - PASSAGE",IF(AND(OR(EXACT(H86,"CITED SOURCE"),EXACT(H86,"BRAND + SOURCE")),EXACT(M86,"YES"),OR(K86="",L86="")),"EVIDENCE INSUFFICIENT - CITATION DETAIL",IF(AND(EXACT(N86,"YES"),O86=""),"UNRESOLVED - REPEAT GROUP",IF(AND(EXACT(I86,"DIRECT PROVIDER"),EXACT(J86,"SAME BUYER + JOB")),"DIRECT COMPETITOR EVIDENCE",IF(AND(EXACT(I86,"SUBSTITUTE"),OR(EXACT(J86,"SAME BUYER + JOB"),EXACT(J86,"PARTIAL / SUBSTITUTE"))),"SUBSTITUTE COMPETITOR EVIDENCE",IF(AND(OR(EXACT(I86,"PUBLISHER / REFERENCE"),EXACT(I86,"OFFICIAL AUTHORITY / DOCUMENTATION"),EXACT(I86,"MARKETPLACE / DIRECTORY / REVIEW"),EXACT(I86,"COMMUNITY / WITNESS"),EXACT(I86,"ANALYST / RESEARCH")),EXACT(J86,"NONE")),"INFLUENTIAL NON-RIVAL SOURCE",IF(EXACT(J86,"NONE"),"NON-RIVAL EVIDENCE OBJECT","CLASSIFIED WITH BOUNDARY")))))))))))))))))))))))))</x:f>
      </x:c>
      <x:c r="S86" s="105" t="str">
        <x:f>IF(A86="","",IF(LEFT(R86,7)="INVALID","Correct the unsupported, contradictory, out-of-scope or duplicate controlled value before interpretation.",IF(R86="UNRESOLVED - START SCOPE","Complete START scope; row validity is intentionally blocked.",IF(R86="UNRESOLVED - ROW INPUT","Complete the required observation fields before interpretation.",IF(R86="UNRESOLVED - SOURCE ROLE","Inspect why the entity/source belongs in the answer and assign its role.",IF(R86="UNRESOLVED - BUYER OVERLAP","Establish same-buyer/same-job, substitute, partial or non-rival status.",IF(R86="UNRESOLVED - REPEAT GROUP","Assign the repeat observation to a repeat group before pattern comparison.",IF(R86="EVIDENCE INSUFFICIENT - PASSAGE","Open the cited source and record what claim or passage it supports.",IF(R86="EVIDENCE INSUFFICIENT - CITATION DETAIL","Record both the cited URL and the supported claim/passage before this citation-based observation can be shared.",IF(R86="DIRECT COMPETITOR EVIDENCE","Compare answer criteria, supporting sources and entity/product evidence before choosing an intervention.",IF(R86="SUBSTITUTE COMPETITOR EVIDENCE","Map substitution conditions and buyer trade-offs before treating the source as like-for-like.",IF(R86="INFLUENTIAL NON-RIVAL SOURCE","Route the gap to source, authority, entity or passage review - not the direct-competitor set.",IF(R86="NON-RIVAL EVIDENCE OBJECT","Use the observation only for the evidence/source role it performs.","Document the boundary before aggregation or handoff.")))))))))))))</x:f>
      </x:c>
      <x:c r="T86" s="105" t="str">
        <x:f>IF(A86="","",IF(OR(LEFT(R86,7)="INVALID",LEFT(R86,10)="UNRESOLVED",LEFT(R86,21)="EVIDENCE INSUFFICIENT",Q86="",P86=""),"NOT READY","READY TO SHARE"))</x:f>
      </x:c>
      <x:c r="U86" s="101"/>
    </x:row>
    <x:row r="87">
      <x:c r="A87" s="33"/>
      <x:c r="B87" s="33"/>
      <x:c r="C87" s="33"/>
      <x:c r="D87" s="33"/>
      <x:c r="E87" s="33"/>
      <x:c r="F87" s="64"/>
      <x:c r="G87" s="33"/>
      <x:c r="H87" s="33"/>
      <x:c r="I87" s="33"/>
      <x:c r="J87" s="33"/>
      <x:c r="K87" s="33"/>
      <x:c r="L87" s="33"/>
      <x:c r="M87" s="33"/>
      <x:c r="N87" s="101"/>
      <x:c r="O87" s="101"/>
      <x:c r="P87" s="101"/>
      <x:c r="Q87" s="101"/>
      <x:c r="R87" s="105" t="str">
        <x:f>IF(A87="","",IF(COUNTIF($A$2:$A$201,A87)&gt;1,"INVALID - DUPLICATE ID",IF(OR(START!$B$6="",START!$B$7="",START!$B$8="",START!$B$9="",START!$B$10="",START!$B$11="",START!$B$12=""),"UNRESOLVED - START SCOPE",IF(OR(B87="",C87="",D87="",E87="",F87="",G87="",H87="",I87="",J87="",M87="",N87="",P87=""),"UNRESOLVED - ROW INPUT",IF(NOT(OR(EXACT(B87,"CATEGORY / DEFINITION"),EXACT(B87,"PROBLEM / DIAGNOSTIC"),EXACT(B87,"COMPARISON / ALTERNATIVES"),EXACT(B87,"IMPLEMENTATION / EVIDENCE"),EXACT(B87,"PURCHASE / SELECTION"),EXACT(B87,"RISK / OBJECTION"),EXACT(B87,"OTHER"))),"INVALID - PROMPT FAMILY",IF(NOT(OR(EXACT(D87,"Google AI Overviews"),EXACT(D87,"Google AI Mode"),EXACT(D87,"ChatGPT search"),EXACT(D87,"Microsoft Copilot / Bing AI"),EXACT(D87,"Perplexity"),EXACT(D87,"Gemini"),EXACT(D87,"Other"))),"INVALID - SURFACE",IF(AND(NOT(EXACT(START!$B$10,"MULTI-SURFACE")),NOT(EXACT(D87,START!$B$10))),"INVALID - SURFACE OUT OF SCOPE",IF(AND(NOT(EXACT(START!$B$9,"MULTI-LOCALE")),NOT(EXACT(E87,START!$B$9))),"INVALID - LOCALE OUT OF SCOPE",IF(NOT(ISNUMBER(F87)),"INVALID - OBSERVED DATE",IF(OR(F87&lt;START!$B$11,F87&gt;START!$B$12),"INVALID - DATE OUT OF SCOPE",IF(NOT(OR(EXACT(H87,"BRAND / PROVIDER"),EXACT(H87,"CITED SOURCE"),EXACT(H87,"BRAND + SOURCE"),EXACT(H87,"OTHER"))),"INVALID - APPEARANCE TYPE",IF(NOT(OR(EXACT(I87,"DIRECT PROVIDER"),EXACT(I87,"SUBSTITUTE"),EXACT(I87,"PUBLISHER / REFERENCE"),EXACT(I87,"OFFICIAL AUTHORITY / DOCUMENTATION"),EXACT(I87,"MARKETPLACE / DIRECTORY / REVIEW"),EXACT(I87,"COMMUNITY / WITNESS"),EXACT(I87,"ANALYST / RESEARCH"),EXACT(I87,"UNRESOLVED"))),"INVALID - ROLE",IF(NOT(OR(EXACT(J87,"SAME BUYER + JOB"),EXACT(J87,"PARTIAL / SUBSTITUTE"),EXACT(J87,"NONE"),EXACT(J87,"UNKNOWN"))),"INVALID - BUYER OVERLAP",IF(NOT(OR(EXACT(M87,"YES"),EXACT(M87,"NO"),EXACT(M87,"NOT APPLICABLE / NO CITATION"))),"INVALID - PASSAGE CHECK",IF(AND(OR(EXACT(H87,"CITED SOURCE"),EXACT(H87,"BRAND + SOURCE")),EXACT(M87,"NOT APPLICABLE / NO CITATION")),"INVALID - CITATION/PASSAGE CONTRADICTION",IF(NOT(OR(EXACT(N87,"YES"),EXACT(N87,"NO - ONE OBSERVATION"),EXACT(N87,"NOT TESTED YET"))),"INVALID - REPEAT STATE",IF(EXACT(I87,"UNRESOLVED"),"UNRESOLVED - SOURCE ROLE",IF(EXACT(J87,"UNKNOWN"),"UNRESOLVED - BUYER OVERLAP",IF(AND(OR(EXACT(H87,"CITED SOURCE"),EXACT(H87,"BRAND + SOURCE")),EXACT(M87,"NO")),"EVIDENCE INSUFFICIENT - PASSAGE",IF(AND(OR(EXACT(H87,"CITED SOURCE"),EXACT(H87,"BRAND + SOURCE")),EXACT(M87,"YES"),OR(K87="",L87="")),"EVIDENCE INSUFFICIENT - CITATION DETAIL",IF(AND(EXACT(N87,"YES"),O87=""),"UNRESOLVED - REPEAT GROUP",IF(AND(EXACT(I87,"DIRECT PROVIDER"),EXACT(J87,"SAME BUYER + JOB")),"DIRECT COMPETITOR EVIDENCE",IF(AND(EXACT(I87,"SUBSTITUTE"),OR(EXACT(J87,"SAME BUYER + JOB"),EXACT(J87,"PARTIAL / SUBSTITUTE"))),"SUBSTITUTE COMPETITOR EVIDENCE",IF(AND(OR(EXACT(I87,"PUBLISHER / REFERENCE"),EXACT(I87,"OFFICIAL AUTHORITY / DOCUMENTATION"),EXACT(I87,"MARKETPLACE / DIRECTORY / REVIEW"),EXACT(I87,"COMMUNITY / WITNESS"),EXACT(I87,"ANALYST / RESEARCH")),EXACT(J87,"NONE")),"INFLUENTIAL NON-RIVAL SOURCE",IF(EXACT(J87,"NONE"),"NON-RIVAL EVIDENCE OBJECT","CLASSIFIED WITH BOUNDARY")))))))))))))))))))))))))</x:f>
      </x:c>
      <x:c r="S87" s="105" t="str">
        <x:f>IF(A87="","",IF(LEFT(R87,7)="INVALID","Correct the unsupported, contradictory, out-of-scope or duplicate controlled value before interpretation.",IF(R87="UNRESOLVED - START SCOPE","Complete START scope; row validity is intentionally blocked.",IF(R87="UNRESOLVED - ROW INPUT","Complete the required observation fields before interpretation.",IF(R87="UNRESOLVED - SOURCE ROLE","Inspect why the entity/source belongs in the answer and assign its role.",IF(R87="UNRESOLVED - BUYER OVERLAP","Establish same-buyer/same-job, substitute, partial or non-rival status.",IF(R87="UNRESOLVED - REPEAT GROUP","Assign the repeat observation to a repeat group before pattern comparison.",IF(R87="EVIDENCE INSUFFICIENT - PASSAGE","Open the cited source and record what claim or passage it supports.",IF(R87="EVIDENCE INSUFFICIENT - CITATION DETAIL","Record both the cited URL and the supported claim/passage before this citation-based observation can be shared.",IF(R87="DIRECT COMPETITOR EVIDENCE","Compare answer criteria, supporting sources and entity/product evidence before choosing an intervention.",IF(R87="SUBSTITUTE COMPETITOR EVIDENCE","Map substitution conditions and buyer trade-offs before treating the source as like-for-like.",IF(R87="INFLUENTIAL NON-RIVAL SOURCE","Route the gap to source, authority, entity or passage review - not the direct-competitor set.",IF(R87="NON-RIVAL EVIDENCE OBJECT","Use the observation only for the evidence/source role it performs.","Document the boundary before aggregation or handoff.")))))))))))))</x:f>
      </x:c>
      <x:c r="T87" s="105" t="str">
        <x:f>IF(A87="","",IF(OR(LEFT(R87,7)="INVALID",LEFT(R87,10)="UNRESOLVED",LEFT(R87,21)="EVIDENCE INSUFFICIENT",Q87="",P87=""),"NOT READY","READY TO SHARE"))</x:f>
      </x:c>
      <x:c r="U87" s="101"/>
    </x:row>
    <x:row r="88">
      <x:c r="A88" s="33"/>
      <x:c r="B88" s="33"/>
      <x:c r="C88" s="33"/>
      <x:c r="D88" s="33"/>
      <x:c r="E88" s="33"/>
      <x:c r="F88" s="64"/>
      <x:c r="G88" s="33"/>
      <x:c r="H88" s="33"/>
      <x:c r="I88" s="33"/>
      <x:c r="J88" s="33"/>
      <x:c r="K88" s="33"/>
      <x:c r="L88" s="33"/>
      <x:c r="M88" s="33"/>
      <x:c r="N88" s="101"/>
      <x:c r="O88" s="101"/>
      <x:c r="P88" s="101"/>
      <x:c r="Q88" s="101"/>
      <x:c r="R88" s="105" t="str">
        <x:f>IF(A88="","",IF(COUNTIF($A$2:$A$201,A88)&gt;1,"INVALID - DUPLICATE ID",IF(OR(START!$B$6="",START!$B$7="",START!$B$8="",START!$B$9="",START!$B$10="",START!$B$11="",START!$B$12=""),"UNRESOLVED - START SCOPE",IF(OR(B88="",C88="",D88="",E88="",F88="",G88="",H88="",I88="",J88="",M88="",N88="",P88=""),"UNRESOLVED - ROW INPUT",IF(NOT(OR(EXACT(B88,"CATEGORY / DEFINITION"),EXACT(B88,"PROBLEM / DIAGNOSTIC"),EXACT(B88,"COMPARISON / ALTERNATIVES"),EXACT(B88,"IMPLEMENTATION / EVIDENCE"),EXACT(B88,"PURCHASE / SELECTION"),EXACT(B88,"RISK / OBJECTION"),EXACT(B88,"OTHER"))),"INVALID - PROMPT FAMILY",IF(NOT(OR(EXACT(D88,"Google AI Overviews"),EXACT(D88,"Google AI Mode"),EXACT(D88,"ChatGPT search"),EXACT(D88,"Microsoft Copilot / Bing AI"),EXACT(D88,"Perplexity"),EXACT(D88,"Gemini"),EXACT(D88,"Other"))),"INVALID - SURFACE",IF(AND(NOT(EXACT(START!$B$10,"MULTI-SURFACE")),NOT(EXACT(D88,START!$B$10))),"INVALID - SURFACE OUT OF SCOPE",IF(AND(NOT(EXACT(START!$B$9,"MULTI-LOCALE")),NOT(EXACT(E88,START!$B$9))),"INVALID - LOCALE OUT OF SCOPE",IF(NOT(ISNUMBER(F88)),"INVALID - OBSERVED DATE",IF(OR(F88&lt;START!$B$11,F88&gt;START!$B$12),"INVALID - DATE OUT OF SCOPE",IF(NOT(OR(EXACT(H88,"BRAND / PROVIDER"),EXACT(H88,"CITED SOURCE"),EXACT(H88,"BRAND + SOURCE"),EXACT(H88,"OTHER"))),"INVALID - APPEARANCE TYPE",IF(NOT(OR(EXACT(I88,"DIRECT PROVIDER"),EXACT(I88,"SUBSTITUTE"),EXACT(I88,"PUBLISHER / REFERENCE"),EXACT(I88,"OFFICIAL AUTHORITY / DOCUMENTATION"),EXACT(I88,"MARKETPLACE / DIRECTORY / REVIEW"),EXACT(I88,"COMMUNITY / WITNESS"),EXACT(I88,"ANALYST / RESEARCH"),EXACT(I88,"UNRESOLVED"))),"INVALID - ROLE",IF(NOT(OR(EXACT(J88,"SAME BUYER + JOB"),EXACT(J88,"PARTIAL / SUBSTITUTE"),EXACT(J88,"NONE"),EXACT(J88,"UNKNOWN"))),"INVALID - BUYER OVERLAP",IF(NOT(OR(EXACT(M88,"YES"),EXACT(M88,"NO"),EXACT(M88,"NOT APPLICABLE / NO CITATION"))),"INVALID - PASSAGE CHECK",IF(AND(OR(EXACT(H88,"CITED SOURCE"),EXACT(H88,"BRAND + SOURCE")),EXACT(M88,"NOT APPLICABLE / NO CITATION")),"INVALID - CITATION/PASSAGE CONTRADICTION",IF(NOT(OR(EXACT(N88,"YES"),EXACT(N88,"NO - ONE OBSERVATION"),EXACT(N88,"NOT TESTED YET"))),"INVALID - REPEAT STATE",IF(EXACT(I88,"UNRESOLVED"),"UNRESOLVED - SOURCE ROLE",IF(EXACT(J88,"UNKNOWN"),"UNRESOLVED - BUYER OVERLAP",IF(AND(OR(EXACT(H88,"CITED SOURCE"),EXACT(H88,"BRAND + SOURCE")),EXACT(M88,"NO")),"EVIDENCE INSUFFICIENT - PASSAGE",IF(AND(OR(EXACT(H88,"CITED SOURCE"),EXACT(H88,"BRAND + SOURCE")),EXACT(M88,"YES"),OR(K88="",L88="")),"EVIDENCE INSUFFICIENT - CITATION DETAIL",IF(AND(EXACT(N88,"YES"),O88=""),"UNRESOLVED - REPEAT GROUP",IF(AND(EXACT(I88,"DIRECT PROVIDER"),EXACT(J88,"SAME BUYER + JOB")),"DIRECT COMPETITOR EVIDENCE",IF(AND(EXACT(I88,"SUBSTITUTE"),OR(EXACT(J88,"SAME BUYER + JOB"),EXACT(J88,"PARTIAL / SUBSTITUTE"))),"SUBSTITUTE COMPETITOR EVIDENCE",IF(AND(OR(EXACT(I88,"PUBLISHER / REFERENCE"),EXACT(I88,"OFFICIAL AUTHORITY / DOCUMENTATION"),EXACT(I88,"MARKETPLACE / DIRECTORY / REVIEW"),EXACT(I88,"COMMUNITY / WITNESS"),EXACT(I88,"ANALYST / RESEARCH")),EXACT(J88,"NONE")),"INFLUENTIAL NON-RIVAL SOURCE",IF(EXACT(J88,"NONE"),"NON-RIVAL EVIDENCE OBJECT","CLASSIFIED WITH BOUNDARY")))))))))))))))))))))))))</x:f>
      </x:c>
      <x:c r="S88" s="105" t="str">
        <x:f>IF(A88="","",IF(LEFT(R88,7)="INVALID","Correct the unsupported, contradictory, out-of-scope or duplicate controlled value before interpretation.",IF(R88="UNRESOLVED - START SCOPE","Complete START scope; row validity is intentionally blocked.",IF(R88="UNRESOLVED - ROW INPUT","Complete the required observation fields before interpretation.",IF(R88="UNRESOLVED - SOURCE ROLE","Inspect why the entity/source belongs in the answer and assign its role.",IF(R88="UNRESOLVED - BUYER OVERLAP","Establish same-buyer/same-job, substitute, partial or non-rival status.",IF(R88="UNRESOLVED - REPEAT GROUP","Assign the repeat observation to a repeat group before pattern comparison.",IF(R88="EVIDENCE INSUFFICIENT - PASSAGE","Open the cited source and record what claim or passage it supports.",IF(R88="EVIDENCE INSUFFICIENT - CITATION DETAIL","Record both the cited URL and the supported claim/passage before this citation-based observation can be shared.",IF(R88="DIRECT COMPETITOR EVIDENCE","Compare answer criteria, supporting sources and entity/product evidence before choosing an intervention.",IF(R88="SUBSTITUTE COMPETITOR EVIDENCE","Map substitution conditions and buyer trade-offs before treating the source as like-for-like.",IF(R88="INFLUENTIAL NON-RIVAL SOURCE","Route the gap to source, authority, entity or passage review - not the direct-competitor set.",IF(R88="NON-RIVAL EVIDENCE OBJECT","Use the observation only for the evidence/source role it performs.","Document the boundary before aggregation or handoff.")))))))))))))</x:f>
      </x:c>
      <x:c r="T88" s="105" t="str">
        <x:f>IF(A88="","",IF(OR(LEFT(R88,7)="INVALID",LEFT(R88,10)="UNRESOLVED",LEFT(R88,21)="EVIDENCE INSUFFICIENT",Q88="",P88=""),"NOT READY","READY TO SHARE"))</x:f>
      </x:c>
      <x:c r="U88" s="101"/>
    </x:row>
    <x:row r="89">
      <x:c r="A89" s="33"/>
      <x:c r="B89" s="33"/>
      <x:c r="C89" s="33"/>
      <x:c r="D89" s="33"/>
      <x:c r="E89" s="33"/>
      <x:c r="F89" s="64"/>
      <x:c r="G89" s="33"/>
      <x:c r="H89" s="33"/>
      <x:c r="I89" s="33"/>
      <x:c r="J89" s="33"/>
      <x:c r="K89" s="33"/>
      <x:c r="L89" s="33"/>
      <x:c r="M89" s="33"/>
      <x:c r="N89" s="101"/>
      <x:c r="O89" s="101"/>
      <x:c r="P89" s="101"/>
      <x:c r="Q89" s="101"/>
      <x:c r="R89" s="105" t="str">
        <x:f>IF(A89="","",IF(COUNTIF($A$2:$A$201,A89)&gt;1,"INVALID - DUPLICATE ID",IF(OR(START!$B$6="",START!$B$7="",START!$B$8="",START!$B$9="",START!$B$10="",START!$B$11="",START!$B$12=""),"UNRESOLVED - START SCOPE",IF(OR(B89="",C89="",D89="",E89="",F89="",G89="",H89="",I89="",J89="",M89="",N89="",P89=""),"UNRESOLVED - ROW INPUT",IF(NOT(OR(EXACT(B89,"CATEGORY / DEFINITION"),EXACT(B89,"PROBLEM / DIAGNOSTIC"),EXACT(B89,"COMPARISON / ALTERNATIVES"),EXACT(B89,"IMPLEMENTATION / EVIDENCE"),EXACT(B89,"PURCHASE / SELECTION"),EXACT(B89,"RISK / OBJECTION"),EXACT(B89,"OTHER"))),"INVALID - PROMPT FAMILY",IF(NOT(OR(EXACT(D89,"Google AI Overviews"),EXACT(D89,"Google AI Mode"),EXACT(D89,"ChatGPT search"),EXACT(D89,"Microsoft Copilot / Bing AI"),EXACT(D89,"Perplexity"),EXACT(D89,"Gemini"),EXACT(D89,"Other"))),"INVALID - SURFACE",IF(AND(NOT(EXACT(START!$B$10,"MULTI-SURFACE")),NOT(EXACT(D89,START!$B$10))),"INVALID - SURFACE OUT OF SCOPE",IF(AND(NOT(EXACT(START!$B$9,"MULTI-LOCALE")),NOT(EXACT(E89,START!$B$9))),"INVALID - LOCALE OUT OF SCOPE",IF(NOT(ISNUMBER(F89)),"INVALID - OBSERVED DATE",IF(OR(F89&lt;START!$B$11,F89&gt;START!$B$12),"INVALID - DATE OUT OF SCOPE",IF(NOT(OR(EXACT(H89,"BRAND / PROVIDER"),EXACT(H89,"CITED SOURCE"),EXACT(H89,"BRAND + SOURCE"),EXACT(H89,"OTHER"))),"INVALID - APPEARANCE TYPE",IF(NOT(OR(EXACT(I89,"DIRECT PROVIDER"),EXACT(I89,"SUBSTITUTE"),EXACT(I89,"PUBLISHER / REFERENCE"),EXACT(I89,"OFFICIAL AUTHORITY / DOCUMENTATION"),EXACT(I89,"MARKETPLACE / DIRECTORY / REVIEW"),EXACT(I89,"COMMUNITY / WITNESS"),EXACT(I89,"ANALYST / RESEARCH"),EXACT(I89,"UNRESOLVED"))),"INVALID - ROLE",IF(NOT(OR(EXACT(J89,"SAME BUYER + JOB"),EXACT(J89,"PARTIAL / SUBSTITUTE"),EXACT(J89,"NONE"),EXACT(J89,"UNKNOWN"))),"INVALID - BUYER OVERLAP",IF(NOT(OR(EXACT(M89,"YES"),EXACT(M89,"NO"),EXACT(M89,"NOT APPLICABLE / NO CITATION"))),"INVALID - PASSAGE CHECK",IF(AND(OR(EXACT(H89,"CITED SOURCE"),EXACT(H89,"BRAND + SOURCE")),EXACT(M89,"NOT APPLICABLE / NO CITATION")),"INVALID - CITATION/PASSAGE CONTRADICTION",IF(NOT(OR(EXACT(N89,"YES"),EXACT(N89,"NO - ONE OBSERVATION"),EXACT(N89,"NOT TESTED YET"))),"INVALID - REPEAT STATE",IF(EXACT(I89,"UNRESOLVED"),"UNRESOLVED - SOURCE ROLE",IF(EXACT(J89,"UNKNOWN"),"UNRESOLVED - BUYER OVERLAP",IF(AND(OR(EXACT(H89,"CITED SOURCE"),EXACT(H89,"BRAND + SOURCE")),EXACT(M89,"NO")),"EVIDENCE INSUFFICIENT - PASSAGE",IF(AND(OR(EXACT(H89,"CITED SOURCE"),EXACT(H89,"BRAND + SOURCE")),EXACT(M89,"YES"),OR(K89="",L89="")),"EVIDENCE INSUFFICIENT - CITATION DETAIL",IF(AND(EXACT(N89,"YES"),O89=""),"UNRESOLVED - REPEAT GROUP",IF(AND(EXACT(I89,"DIRECT PROVIDER"),EXACT(J89,"SAME BUYER + JOB")),"DIRECT COMPETITOR EVIDENCE",IF(AND(EXACT(I89,"SUBSTITUTE"),OR(EXACT(J89,"SAME BUYER + JOB"),EXACT(J89,"PARTIAL / SUBSTITUTE"))),"SUBSTITUTE COMPETITOR EVIDENCE",IF(AND(OR(EXACT(I89,"PUBLISHER / REFERENCE"),EXACT(I89,"OFFICIAL AUTHORITY / DOCUMENTATION"),EXACT(I89,"MARKETPLACE / DIRECTORY / REVIEW"),EXACT(I89,"COMMUNITY / WITNESS"),EXACT(I89,"ANALYST / RESEARCH")),EXACT(J89,"NONE")),"INFLUENTIAL NON-RIVAL SOURCE",IF(EXACT(J89,"NONE"),"NON-RIVAL EVIDENCE OBJECT","CLASSIFIED WITH BOUNDARY")))))))))))))))))))))))))</x:f>
      </x:c>
      <x:c r="S89" s="105" t="str">
        <x:f>IF(A89="","",IF(LEFT(R89,7)="INVALID","Correct the unsupported, contradictory, out-of-scope or duplicate controlled value before interpretation.",IF(R89="UNRESOLVED - START SCOPE","Complete START scope; row validity is intentionally blocked.",IF(R89="UNRESOLVED - ROW INPUT","Complete the required observation fields before interpretation.",IF(R89="UNRESOLVED - SOURCE ROLE","Inspect why the entity/source belongs in the answer and assign its role.",IF(R89="UNRESOLVED - BUYER OVERLAP","Establish same-buyer/same-job, substitute, partial or non-rival status.",IF(R89="UNRESOLVED - REPEAT GROUP","Assign the repeat observation to a repeat group before pattern comparison.",IF(R89="EVIDENCE INSUFFICIENT - PASSAGE","Open the cited source and record what claim or passage it supports.",IF(R89="EVIDENCE INSUFFICIENT - CITATION DETAIL","Record both the cited URL and the supported claim/passage before this citation-based observation can be shared.",IF(R89="DIRECT COMPETITOR EVIDENCE","Compare answer criteria, supporting sources and entity/product evidence before choosing an intervention.",IF(R89="SUBSTITUTE COMPETITOR EVIDENCE","Map substitution conditions and buyer trade-offs before treating the source as like-for-like.",IF(R89="INFLUENTIAL NON-RIVAL SOURCE","Route the gap to source, authority, entity or passage review - not the direct-competitor set.",IF(R89="NON-RIVAL EVIDENCE OBJECT","Use the observation only for the evidence/source role it performs.","Document the boundary before aggregation or handoff.")))))))))))))</x:f>
      </x:c>
      <x:c r="T89" s="105" t="str">
        <x:f>IF(A89="","",IF(OR(LEFT(R89,7)="INVALID",LEFT(R89,10)="UNRESOLVED",LEFT(R89,21)="EVIDENCE INSUFFICIENT",Q89="",P89=""),"NOT READY","READY TO SHARE"))</x:f>
      </x:c>
      <x:c r="U89" s="101"/>
    </x:row>
    <x:row r="90">
      <x:c r="A90" s="33"/>
      <x:c r="B90" s="33"/>
      <x:c r="C90" s="33"/>
      <x:c r="D90" s="33"/>
      <x:c r="E90" s="33"/>
      <x:c r="F90" s="64"/>
      <x:c r="G90" s="33"/>
      <x:c r="H90" s="33"/>
      <x:c r="I90" s="33"/>
      <x:c r="J90" s="33"/>
      <x:c r="K90" s="33"/>
      <x:c r="L90" s="33"/>
      <x:c r="M90" s="33"/>
      <x:c r="N90" s="101"/>
      <x:c r="O90" s="101"/>
      <x:c r="P90" s="101"/>
      <x:c r="Q90" s="101"/>
      <x:c r="R90" s="105" t="str">
        <x:f>IF(A90="","",IF(COUNTIF($A$2:$A$201,A90)&gt;1,"INVALID - DUPLICATE ID",IF(OR(START!$B$6="",START!$B$7="",START!$B$8="",START!$B$9="",START!$B$10="",START!$B$11="",START!$B$12=""),"UNRESOLVED - START SCOPE",IF(OR(B90="",C90="",D90="",E90="",F90="",G90="",H90="",I90="",J90="",M90="",N90="",P90=""),"UNRESOLVED - ROW INPUT",IF(NOT(OR(EXACT(B90,"CATEGORY / DEFINITION"),EXACT(B90,"PROBLEM / DIAGNOSTIC"),EXACT(B90,"COMPARISON / ALTERNATIVES"),EXACT(B90,"IMPLEMENTATION / EVIDENCE"),EXACT(B90,"PURCHASE / SELECTION"),EXACT(B90,"RISK / OBJECTION"),EXACT(B90,"OTHER"))),"INVALID - PROMPT FAMILY",IF(NOT(OR(EXACT(D90,"Google AI Overviews"),EXACT(D90,"Google AI Mode"),EXACT(D90,"ChatGPT search"),EXACT(D90,"Microsoft Copilot / Bing AI"),EXACT(D90,"Perplexity"),EXACT(D90,"Gemini"),EXACT(D90,"Other"))),"INVALID - SURFACE",IF(AND(NOT(EXACT(START!$B$10,"MULTI-SURFACE")),NOT(EXACT(D90,START!$B$10))),"INVALID - SURFACE OUT OF SCOPE",IF(AND(NOT(EXACT(START!$B$9,"MULTI-LOCALE")),NOT(EXACT(E90,START!$B$9))),"INVALID - LOCALE OUT OF SCOPE",IF(NOT(ISNUMBER(F90)),"INVALID - OBSERVED DATE",IF(OR(F90&lt;START!$B$11,F90&gt;START!$B$12),"INVALID - DATE OUT OF SCOPE",IF(NOT(OR(EXACT(H90,"BRAND / PROVIDER"),EXACT(H90,"CITED SOURCE"),EXACT(H90,"BRAND + SOURCE"),EXACT(H90,"OTHER"))),"INVALID - APPEARANCE TYPE",IF(NOT(OR(EXACT(I90,"DIRECT PROVIDER"),EXACT(I90,"SUBSTITUTE"),EXACT(I90,"PUBLISHER / REFERENCE"),EXACT(I90,"OFFICIAL AUTHORITY / DOCUMENTATION"),EXACT(I90,"MARKETPLACE / DIRECTORY / REVIEW"),EXACT(I90,"COMMUNITY / WITNESS"),EXACT(I90,"ANALYST / RESEARCH"),EXACT(I90,"UNRESOLVED"))),"INVALID - ROLE",IF(NOT(OR(EXACT(J90,"SAME BUYER + JOB"),EXACT(J90,"PARTIAL / SUBSTITUTE"),EXACT(J90,"NONE"),EXACT(J90,"UNKNOWN"))),"INVALID - BUYER OVERLAP",IF(NOT(OR(EXACT(M90,"YES"),EXACT(M90,"NO"),EXACT(M90,"NOT APPLICABLE / NO CITATION"))),"INVALID - PASSAGE CHECK",IF(AND(OR(EXACT(H90,"CITED SOURCE"),EXACT(H90,"BRAND + SOURCE")),EXACT(M90,"NOT APPLICABLE / NO CITATION")),"INVALID - CITATION/PASSAGE CONTRADICTION",IF(NOT(OR(EXACT(N90,"YES"),EXACT(N90,"NO - ONE OBSERVATION"),EXACT(N90,"NOT TESTED YET"))),"INVALID - REPEAT STATE",IF(EXACT(I90,"UNRESOLVED"),"UNRESOLVED - SOURCE ROLE",IF(EXACT(J90,"UNKNOWN"),"UNRESOLVED - BUYER OVERLAP",IF(AND(OR(EXACT(H90,"CITED SOURCE"),EXACT(H90,"BRAND + SOURCE")),EXACT(M90,"NO")),"EVIDENCE INSUFFICIENT - PASSAGE",IF(AND(OR(EXACT(H90,"CITED SOURCE"),EXACT(H90,"BRAND + SOURCE")),EXACT(M90,"YES"),OR(K90="",L90="")),"EVIDENCE INSUFFICIENT - CITATION DETAIL",IF(AND(EXACT(N90,"YES"),O90=""),"UNRESOLVED - REPEAT GROUP",IF(AND(EXACT(I90,"DIRECT PROVIDER"),EXACT(J90,"SAME BUYER + JOB")),"DIRECT COMPETITOR EVIDENCE",IF(AND(EXACT(I90,"SUBSTITUTE"),OR(EXACT(J90,"SAME BUYER + JOB"),EXACT(J90,"PARTIAL / SUBSTITUTE"))),"SUBSTITUTE COMPETITOR EVIDENCE",IF(AND(OR(EXACT(I90,"PUBLISHER / REFERENCE"),EXACT(I90,"OFFICIAL AUTHORITY / DOCUMENTATION"),EXACT(I90,"MARKETPLACE / DIRECTORY / REVIEW"),EXACT(I90,"COMMUNITY / WITNESS"),EXACT(I90,"ANALYST / RESEARCH")),EXACT(J90,"NONE")),"INFLUENTIAL NON-RIVAL SOURCE",IF(EXACT(J90,"NONE"),"NON-RIVAL EVIDENCE OBJECT","CLASSIFIED WITH BOUNDARY")))))))))))))))))))))))))</x:f>
      </x:c>
      <x:c r="S90" s="105" t="str">
        <x:f>IF(A90="","",IF(LEFT(R90,7)="INVALID","Correct the unsupported, contradictory, out-of-scope or duplicate controlled value before interpretation.",IF(R90="UNRESOLVED - START SCOPE","Complete START scope; row validity is intentionally blocked.",IF(R90="UNRESOLVED - ROW INPUT","Complete the required observation fields before interpretation.",IF(R90="UNRESOLVED - SOURCE ROLE","Inspect why the entity/source belongs in the answer and assign its role.",IF(R90="UNRESOLVED - BUYER OVERLAP","Establish same-buyer/same-job, substitute, partial or non-rival status.",IF(R90="UNRESOLVED - REPEAT GROUP","Assign the repeat observation to a repeat group before pattern comparison.",IF(R90="EVIDENCE INSUFFICIENT - PASSAGE","Open the cited source and record what claim or passage it supports.",IF(R90="EVIDENCE INSUFFICIENT - CITATION DETAIL","Record both the cited URL and the supported claim/passage before this citation-based observation can be shared.",IF(R90="DIRECT COMPETITOR EVIDENCE","Compare answer criteria, supporting sources and entity/product evidence before choosing an intervention.",IF(R90="SUBSTITUTE COMPETITOR EVIDENCE","Map substitution conditions and buyer trade-offs before treating the source as like-for-like.",IF(R90="INFLUENTIAL NON-RIVAL SOURCE","Route the gap to source, authority, entity or passage review - not the direct-competitor set.",IF(R90="NON-RIVAL EVIDENCE OBJECT","Use the observation only for the evidence/source role it performs.","Document the boundary before aggregation or handoff.")))))))))))))</x:f>
      </x:c>
      <x:c r="T90" s="105" t="str">
        <x:f>IF(A90="","",IF(OR(LEFT(R90,7)="INVALID",LEFT(R90,10)="UNRESOLVED",LEFT(R90,21)="EVIDENCE INSUFFICIENT",Q90="",P90=""),"NOT READY","READY TO SHARE"))</x:f>
      </x:c>
      <x:c r="U90" s="101"/>
    </x:row>
    <x:row r="91">
      <x:c r="A91" s="33"/>
      <x:c r="B91" s="33"/>
      <x:c r="C91" s="33"/>
      <x:c r="D91" s="33"/>
      <x:c r="E91" s="33"/>
      <x:c r="F91" s="64"/>
      <x:c r="G91" s="33"/>
      <x:c r="H91" s="33"/>
      <x:c r="I91" s="33"/>
      <x:c r="J91" s="33"/>
      <x:c r="K91" s="33"/>
      <x:c r="L91" s="33"/>
      <x:c r="M91" s="33"/>
      <x:c r="N91" s="101"/>
      <x:c r="O91" s="101"/>
      <x:c r="P91" s="101"/>
      <x:c r="Q91" s="101"/>
      <x:c r="R91" s="105" t="str">
        <x:f>IF(A91="","",IF(COUNTIF($A$2:$A$201,A91)&gt;1,"INVALID - DUPLICATE ID",IF(OR(START!$B$6="",START!$B$7="",START!$B$8="",START!$B$9="",START!$B$10="",START!$B$11="",START!$B$12=""),"UNRESOLVED - START SCOPE",IF(OR(B91="",C91="",D91="",E91="",F91="",G91="",H91="",I91="",J91="",M91="",N91="",P91=""),"UNRESOLVED - ROW INPUT",IF(NOT(OR(EXACT(B91,"CATEGORY / DEFINITION"),EXACT(B91,"PROBLEM / DIAGNOSTIC"),EXACT(B91,"COMPARISON / ALTERNATIVES"),EXACT(B91,"IMPLEMENTATION / EVIDENCE"),EXACT(B91,"PURCHASE / SELECTION"),EXACT(B91,"RISK / OBJECTION"),EXACT(B91,"OTHER"))),"INVALID - PROMPT FAMILY",IF(NOT(OR(EXACT(D91,"Google AI Overviews"),EXACT(D91,"Google AI Mode"),EXACT(D91,"ChatGPT search"),EXACT(D91,"Microsoft Copilot / Bing AI"),EXACT(D91,"Perplexity"),EXACT(D91,"Gemini"),EXACT(D91,"Other"))),"INVALID - SURFACE",IF(AND(NOT(EXACT(START!$B$10,"MULTI-SURFACE")),NOT(EXACT(D91,START!$B$10))),"INVALID - SURFACE OUT OF SCOPE",IF(AND(NOT(EXACT(START!$B$9,"MULTI-LOCALE")),NOT(EXACT(E91,START!$B$9))),"INVALID - LOCALE OUT OF SCOPE",IF(NOT(ISNUMBER(F91)),"INVALID - OBSERVED DATE",IF(OR(F91&lt;START!$B$11,F91&gt;START!$B$12),"INVALID - DATE OUT OF SCOPE",IF(NOT(OR(EXACT(H91,"BRAND / PROVIDER"),EXACT(H91,"CITED SOURCE"),EXACT(H91,"BRAND + SOURCE"),EXACT(H91,"OTHER"))),"INVALID - APPEARANCE TYPE",IF(NOT(OR(EXACT(I91,"DIRECT PROVIDER"),EXACT(I91,"SUBSTITUTE"),EXACT(I91,"PUBLISHER / REFERENCE"),EXACT(I91,"OFFICIAL AUTHORITY / DOCUMENTATION"),EXACT(I91,"MARKETPLACE / DIRECTORY / REVIEW"),EXACT(I91,"COMMUNITY / WITNESS"),EXACT(I91,"ANALYST / RESEARCH"),EXACT(I91,"UNRESOLVED"))),"INVALID - ROLE",IF(NOT(OR(EXACT(J91,"SAME BUYER + JOB"),EXACT(J91,"PARTIAL / SUBSTITUTE"),EXACT(J91,"NONE"),EXACT(J91,"UNKNOWN"))),"INVALID - BUYER OVERLAP",IF(NOT(OR(EXACT(M91,"YES"),EXACT(M91,"NO"),EXACT(M91,"NOT APPLICABLE / NO CITATION"))),"INVALID - PASSAGE CHECK",IF(AND(OR(EXACT(H91,"CITED SOURCE"),EXACT(H91,"BRAND + SOURCE")),EXACT(M91,"NOT APPLICABLE / NO CITATION")),"INVALID - CITATION/PASSAGE CONTRADICTION",IF(NOT(OR(EXACT(N91,"YES"),EXACT(N91,"NO - ONE OBSERVATION"),EXACT(N91,"NOT TESTED YET"))),"INVALID - REPEAT STATE",IF(EXACT(I91,"UNRESOLVED"),"UNRESOLVED - SOURCE ROLE",IF(EXACT(J91,"UNKNOWN"),"UNRESOLVED - BUYER OVERLAP",IF(AND(OR(EXACT(H91,"CITED SOURCE"),EXACT(H91,"BRAND + SOURCE")),EXACT(M91,"NO")),"EVIDENCE INSUFFICIENT - PASSAGE",IF(AND(OR(EXACT(H91,"CITED SOURCE"),EXACT(H91,"BRAND + SOURCE")),EXACT(M91,"YES"),OR(K91="",L91="")),"EVIDENCE INSUFFICIENT - CITATION DETAIL",IF(AND(EXACT(N91,"YES"),O91=""),"UNRESOLVED - REPEAT GROUP",IF(AND(EXACT(I91,"DIRECT PROVIDER"),EXACT(J91,"SAME BUYER + JOB")),"DIRECT COMPETITOR EVIDENCE",IF(AND(EXACT(I91,"SUBSTITUTE"),OR(EXACT(J91,"SAME BUYER + JOB"),EXACT(J91,"PARTIAL / SUBSTITUTE"))),"SUBSTITUTE COMPETITOR EVIDENCE",IF(AND(OR(EXACT(I91,"PUBLISHER / REFERENCE"),EXACT(I91,"OFFICIAL AUTHORITY / DOCUMENTATION"),EXACT(I91,"MARKETPLACE / DIRECTORY / REVIEW"),EXACT(I91,"COMMUNITY / WITNESS"),EXACT(I91,"ANALYST / RESEARCH")),EXACT(J91,"NONE")),"INFLUENTIAL NON-RIVAL SOURCE",IF(EXACT(J91,"NONE"),"NON-RIVAL EVIDENCE OBJECT","CLASSIFIED WITH BOUNDARY")))))))))))))))))))))))))</x:f>
      </x:c>
      <x:c r="S91" s="105" t="str">
        <x:f>IF(A91="","",IF(LEFT(R91,7)="INVALID","Correct the unsupported, contradictory, out-of-scope or duplicate controlled value before interpretation.",IF(R91="UNRESOLVED - START SCOPE","Complete START scope; row validity is intentionally blocked.",IF(R91="UNRESOLVED - ROW INPUT","Complete the required observation fields before interpretation.",IF(R91="UNRESOLVED - SOURCE ROLE","Inspect why the entity/source belongs in the answer and assign its role.",IF(R91="UNRESOLVED - BUYER OVERLAP","Establish same-buyer/same-job, substitute, partial or non-rival status.",IF(R91="UNRESOLVED - REPEAT GROUP","Assign the repeat observation to a repeat group before pattern comparison.",IF(R91="EVIDENCE INSUFFICIENT - PASSAGE","Open the cited source and record what claim or passage it supports.",IF(R91="EVIDENCE INSUFFICIENT - CITATION DETAIL","Record both the cited URL and the supported claim/passage before this citation-based observation can be shared.",IF(R91="DIRECT COMPETITOR EVIDENCE","Compare answer criteria, supporting sources and entity/product evidence before choosing an intervention.",IF(R91="SUBSTITUTE COMPETITOR EVIDENCE","Map substitution conditions and buyer trade-offs before treating the source as like-for-like.",IF(R91="INFLUENTIAL NON-RIVAL SOURCE","Route the gap to source, authority, entity or passage review - not the direct-competitor set.",IF(R91="NON-RIVAL EVIDENCE OBJECT","Use the observation only for the evidence/source role it performs.","Document the boundary before aggregation or handoff.")))))))))))))</x:f>
      </x:c>
      <x:c r="T91" s="105" t="str">
        <x:f>IF(A91="","",IF(OR(LEFT(R91,7)="INVALID",LEFT(R91,10)="UNRESOLVED",LEFT(R91,21)="EVIDENCE INSUFFICIENT",Q91="",P91=""),"NOT READY","READY TO SHARE"))</x:f>
      </x:c>
      <x:c r="U91" s="101"/>
    </x:row>
    <x:row r="92">
      <x:c r="A92" s="33"/>
      <x:c r="B92" s="33"/>
      <x:c r="C92" s="33"/>
      <x:c r="D92" s="33"/>
      <x:c r="E92" s="33"/>
      <x:c r="F92" s="64"/>
      <x:c r="G92" s="33"/>
      <x:c r="H92" s="33"/>
      <x:c r="I92" s="33"/>
      <x:c r="J92" s="33"/>
      <x:c r="K92" s="33"/>
      <x:c r="L92" s="33"/>
      <x:c r="M92" s="33"/>
      <x:c r="N92" s="101"/>
      <x:c r="O92" s="101"/>
      <x:c r="P92" s="101"/>
      <x:c r="Q92" s="101"/>
      <x:c r="R92" s="105" t="str">
        <x:f>IF(A92="","",IF(COUNTIF($A$2:$A$201,A92)&gt;1,"INVALID - DUPLICATE ID",IF(OR(START!$B$6="",START!$B$7="",START!$B$8="",START!$B$9="",START!$B$10="",START!$B$11="",START!$B$12=""),"UNRESOLVED - START SCOPE",IF(OR(B92="",C92="",D92="",E92="",F92="",G92="",H92="",I92="",J92="",M92="",N92="",P92=""),"UNRESOLVED - ROW INPUT",IF(NOT(OR(EXACT(B92,"CATEGORY / DEFINITION"),EXACT(B92,"PROBLEM / DIAGNOSTIC"),EXACT(B92,"COMPARISON / ALTERNATIVES"),EXACT(B92,"IMPLEMENTATION / EVIDENCE"),EXACT(B92,"PURCHASE / SELECTION"),EXACT(B92,"RISK / OBJECTION"),EXACT(B92,"OTHER"))),"INVALID - PROMPT FAMILY",IF(NOT(OR(EXACT(D92,"Google AI Overviews"),EXACT(D92,"Google AI Mode"),EXACT(D92,"ChatGPT search"),EXACT(D92,"Microsoft Copilot / Bing AI"),EXACT(D92,"Perplexity"),EXACT(D92,"Gemini"),EXACT(D92,"Other"))),"INVALID - SURFACE",IF(AND(NOT(EXACT(START!$B$10,"MULTI-SURFACE")),NOT(EXACT(D92,START!$B$10))),"INVALID - SURFACE OUT OF SCOPE",IF(AND(NOT(EXACT(START!$B$9,"MULTI-LOCALE")),NOT(EXACT(E92,START!$B$9))),"INVALID - LOCALE OUT OF SCOPE",IF(NOT(ISNUMBER(F92)),"INVALID - OBSERVED DATE",IF(OR(F92&lt;START!$B$11,F92&gt;START!$B$12),"INVALID - DATE OUT OF SCOPE",IF(NOT(OR(EXACT(H92,"BRAND / PROVIDER"),EXACT(H92,"CITED SOURCE"),EXACT(H92,"BRAND + SOURCE"),EXACT(H92,"OTHER"))),"INVALID - APPEARANCE TYPE",IF(NOT(OR(EXACT(I92,"DIRECT PROVIDER"),EXACT(I92,"SUBSTITUTE"),EXACT(I92,"PUBLISHER / REFERENCE"),EXACT(I92,"OFFICIAL AUTHORITY / DOCUMENTATION"),EXACT(I92,"MARKETPLACE / DIRECTORY / REVIEW"),EXACT(I92,"COMMUNITY / WITNESS"),EXACT(I92,"ANALYST / RESEARCH"),EXACT(I92,"UNRESOLVED"))),"INVALID - ROLE",IF(NOT(OR(EXACT(J92,"SAME BUYER + JOB"),EXACT(J92,"PARTIAL / SUBSTITUTE"),EXACT(J92,"NONE"),EXACT(J92,"UNKNOWN"))),"INVALID - BUYER OVERLAP",IF(NOT(OR(EXACT(M92,"YES"),EXACT(M92,"NO"),EXACT(M92,"NOT APPLICABLE / NO CITATION"))),"INVALID - PASSAGE CHECK",IF(AND(OR(EXACT(H92,"CITED SOURCE"),EXACT(H92,"BRAND + SOURCE")),EXACT(M92,"NOT APPLICABLE / NO CITATION")),"INVALID - CITATION/PASSAGE CONTRADICTION",IF(NOT(OR(EXACT(N92,"YES"),EXACT(N92,"NO - ONE OBSERVATION"),EXACT(N92,"NOT TESTED YET"))),"INVALID - REPEAT STATE",IF(EXACT(I92,"UNRESOLVED"),"UNRESOLVED - SOURCE ROLE",IF(EXACT(J92,"UNKNOWN"),"UNRESOLVED - BUYER OVERLAP",IF(AND(OR(EXACT(H92,"CITED SOURCE"),EXACT(H92,"BRAND + SOURCE")),EXACT(M92,"NO")),"EVIDENCE INSUFFICIENT - PASSAGE",IF(AND(OR(EXACT(H92,"CITED SOURCE"),EXACT(H92,"BRAND + SOURCE")),EXACT(M92,"YES"),OR(K92="",L92="")),"EVIDENCE INSUFFICIENT - CITATION DETAIL",IF(AND(EXACT(N92,"YES"),O92=""),"UNRESOLVED - REPEAT GROUP",IF(AND(EXACT(I92,"DIRECT PROVIDER"),EXACT(J92,"SAME BUYER + JOB")),"DIRECT COMPETITOR EVIDENCE",IF(AND(EXACT(I92,"SUBSTITUTE"),OR(EXACT(J92,"SAME BUYER + JOB"),EXACT(J92,"PARTIAL / SUBSTITUTE"))),"SUBSTITUTE COMPETITOR EVIDENCE",IF(AND(OR(EXACT(I92,"PUBLISHER / REFERENCE"),EXACT(I92,"OFFICIAL AUTHORITY / DOCUMENTATION"),EXACT(I92,"MARKETPLACE / DIRECTORY / REVIEW"),EXACT(I92,"COMMUNITY / WITNESS"),EXACT(I92,"ANALYST / RESEARCH")),EXACT(J92,"NONE")),"INFLUENTIAL NON-RIVAL SOURCE",IF(EXACT(J92,"NONE"),"NON-RIVAL EVIDENCE OBJECT","CLASSIFIED WITH BOUNDARY")))))))))))))))))))))))))</x:f>
      </x:c>
      <x:c r="S92" s="105" t="str">
        <x:f>IF(A92="","",IF(LEFT(R92,7)="INVALID","Correct the unsupported, contradictory, out-of-scope or duplicate controlled value before interpretation.",IF(R92="UNRESOLVED - START SCOPE","Complete START scope; row validity is intentionally blocked.",IF(R92="UNRESOLVED - ROW INPUT","Complete the required observation fields before interpretation.",IF(R92="UNRESOLVED - SOURCE ROLE","Inspect why the entity/source belongs in the answer and assign its role.",IF(R92="UNRESOLVED - BUYER OVERLAP","Establish same-buyer/same-job, substitute, partial or non-rival status.",IF(R92="UNRESOLVED - REPEAT GROUP","Assign the repeat observation to a repeat group before pattern comparison.",IF(R92="EVIDENCE INSUFFICIENT - PASSAGE","Open the cited source and record what claim or passage it supports.",IF(R92="EVIDENCE INSUFFICIENT - CITATION DETAIL","Record both the cited URL and the supported claim/passage before this citation-based observation can be shared.",IF(R92="DIRECT COMPETITOR EVIDENCE","Compare answer criteria, supporting sources and entity/product evidence before choosing an intervention.",IF(R92="SUBSTITUTE COMPETITOR EVIDENCE","Map substitution conditions and buyer trade-offs before treating the source as like-for-like.",IF(R92="INFLUENTIAL NON-RIVAL SOURCE","Route the gap to source, authority, entity or passage review - not the direct-competitor set.",IF(R92="NON-RIVAL EVIDENCE OBJECT","Use the observation only for the evidence/source role it performs.","Document the boundary before aggregation or handoff.")))))))))))))</x:f>
      </x:c>
      <x:c r="T92" s="105" t="str">
        <x:f>IF(A92="","",IF(OR(LEFT(R92,7)="INVALID",LEFT(R92,10)="UNRESOLVED",LEFT(R92,21)="EVIDENCE INSUFFICIENT",Q92="",P92=""),"NOT READY","READY TO SHARE"))</x:f>
      </x:c>
      <x:c r="U92" s="101"/>
    </x:row>
    <x:row r="93">
      <x:c r="A93" s="33"/>
      <x:c r="B93" s="33"/>
      <x:c r="C93" s="33"/>
      <x:c r="D93" s="33"/>
      <x:c r="E93" s="33"/>
      <x:c r="F93" s="64"/>
      <x:c r="G93" s="33"/>
      <x:c r="H93" s="33"/>
      <x:c r="I93" s="33"/>
      <x:c r="J93" s="33"/>
      <x:c r="K93" s="33"/>
      <x:c r="L93" s="33"/>
      <x:c r="M93" s="33"/>
      <x:c r="N93" s="101"/>
      <x:c r="O93" s="101"/>
      <x:c r="P93" s="101"/>
      <x:c r="Q93" s="101"/>
      <x:c r="R93" s="105" t="str">
        <x:f>IF(A93="","",IF(COUNTIF($A$2:$A$201,A93)&gt;1,"INVALID - DUPLICATE ID",IF(OR(START!$B$6="",START!$B$7="",START!$B$8="",START!$B$9="",START!$B$10="",START!$B$11="",START!$B$12=""),"UNRESOLVED - START SCOPE",IF(OR(B93="",C93="",D93="",E93="",F93="",G93="",H93="",I93="",J93="",M93="",N93="",P93=""),"UNRESOLVED - ROW INPUT",IF(NOT(OR(EXACT(B93,"CATEGORY / DEFINITION"),EXACT(B93,"PROBLEM / DIAGNOSTIC"),EXACT(B93,"COMPARISON / ALTERNATIVES"),EXACT(B93,"IMPLEMENTATION / EVIDENCE"),EXACT(B93,"PURCHASE / SELECTION"),EXACT(B93,"RISK / OBJECTION"),EXACT(B93,"OTHER"))),"INVALID - PROMPT FAMILY",IF(NOT(OR(EXACT(D93,"Google AI Overviews"),EXACT(D93,"Google AI Mode"),EXACT(D93,"ChatGPT search"),EXACT(D93,"Microsoft Copilot / Bing AI"),EXACT(D93,"Perplexity"),EXACT(D93,"Gemini"),EXACT(D93,"Other"))),"INVALID - SURFACE",IF(AND(NOT(EXACT(START!$B$10,"MULTI-SURFACE")),NOT(EXACT(D93,START!$B$10))),"INVALID - SURFACE OUT OF SCOPE",IF(AND(NOT(EXACT(START!$B$9,"MULTI-LOCALE")),NOT(EXACT(E93,START!$B$9))),"INVALID - LOCALE OUT OF SCOPE",IF(NOT(ISNUMBER(F93)),"INVALID - OBSERVED DATE",IF(OR(F93&lt;START!$B$11,F93&gt;START!$B$12),"INVALID - DATE OUT OF SCOPE",IF(NOT(OR(EXACT(H93,"BRAND / PROVIDER"),EXACT(H93,"CITED SOURCE"),EXACT(H93,"BRAND + SOURCE"),EXACT(H93,"OTHER"))),"INVALID - APPEARANCE TYPE",IF(NOT(OR(EXACT(I93,"DIRECT PROVIDER"),EXACT(I93,"SUBSTITUTE"),EXACT(I93,"PUBLISHER / REFERENCE"),EXACT(I93,"OFFICIAL AUTHORITY / DOCUMENTATION"),EXACT(I93,"MARKETPLACE / DIRECTORY / REVIEW"),EXACT(I93,"COMMUNITY / WITNESS"),EXACT(I93,"ANALYST / RESEARCH"),EXACT(I93,"UNRESOLVED"))),"INVALID - ROLE",IF(NOT(OR(EXACT(J93,"SAME BUYER + JOB"),EXACT(J93,"PARTIAL / SUBSTITUTE"),EXACT(J93,"NONE"),EXACT(J93,"UNKNOWN"))),"INVALID - BUYER OVERLAP",IF(NOT(OR(EXACT(M93,"YES"),EXACT(M93,"NO"),EXACT(M93,"NOT APPLICABLE / NO CITATION"))),"INVALID - PASSAGE CHECK",IF(AND(OR(EXACT(H93,"CITED SOURCE"),EXACT(H93,"BRAND + SOURCE")),EXACT(M93,"NOT APPLICABLE / NO CITATION")),"INVALID - CITATION/PASSAGE CONTRADICTION",IF(NOT(OR(EXACT(N93,"YES"),EXACT(N93,"NO - ONE OBSERVATION"),EXACT(N93,"NOT TESTED YET"))),"INVALID - REPEAT STATE",IF(EXACT(I93,"UNRESOLVED"),"UNRESOLVED - SOURCE ROLE",IF(EXACT(J93,"UNKNOWN"),"UNRESOLVED - BUYER OVERLAP",IF(AND(OR(EXACT(H93,"CITED SOURCE"),EXACT(H93,"BRAND + SOURCE")),EXACT(M93,"NO")),"EVIDENCE INSUFFICIENT - PASSAGE",IF(AND(OR(EXACT(H93,"CITED SOURCE"),EXACT(H93,"BRAND + SOURCE")),EXACT(M93,"YES"),OR(K93="",L93="")),"EVIDENCE INSUFFICIENT - CITATION DETAIL",IF(AND(EXACT(N93,"YES"),O93=""),"UNRESOLVED - REPEAT GROUP",IF(AND(EXACT(I93,"DIRECT PROVIDER"),EXACT(J93,"SAME BUYER + JOB")),"DIRECT COMPETITOR EVIDENCE",IF(AND(EXACT(I93,"SUBSTITUTE"),OR(EXACT(J93,"SAME BUYER + JOB"),EXACT(J93,"PARTIAL / SUBSTITUTE"))),"SUBSTITUTE COMPETITOR EVIDENCE",IF(AND(OR(EXACT(I93,"PUBLISHER / REFERENCE"),EXACT(I93,"OFFICIAL AUTHORITY / DOCUMENTATION"),EXACT(I93,"MARKETPLACE / DIRECTORY / REVIEW"),EXACT(I93,"COMMUNITY / WITNESS"),EXACT(I93,"ANALYST / RESEARCH")),EXACT(J93,"NONE")),"INFLUENTIAL NON-RIVAL SOURCE",IF(EXACT(J93,"NONE"),"NON-RIVAL EVIDENCE OBJECT","CLASSIFIED WITH BOUNDARY")))))))))))))))))))))))))</x:f>
      </x:c>
      <x:c r="S93" s="105" t="str">
        <x:f>IF(A93="","",IF(LEFT(R93,7)="INVALID","Correct the unsupported, contradictory, out-of-scope or duplicate controlled value before interpretation.",IF(R93="UNRESOLVED - START SCOPE","Complete START scope; row validity is intentionally blocked.",IF(R93="UNRESOLVED - ROW INPUT","Complete the required observation fields before interpretation.",IF(R93="UNRESOLVED - SOURCE ROLE","Inspect why the entity/source belongs in the answer and assign its role.",IF(R93="UNRESOLVED - BUYER OVERLAP","Establish same-buyer/same-job, substitute, partial or non-rival status.",IF(R93="UNRESOLVED - REPEAT GROUP","Assign the repeat observation to a repeat group before pattern comparison.",IF(R93="EVIDENCE INSUFFICIENT - PASSAGE","Open the cited source and record what claim or passage it supports.",IF(R93="EVIDENCE INSUFFICIENT - CITATION DETAIL","Record both the cited URL and the supported claim/passage before this citation-based observation can be shared.",IF(R93="DIRECT COMPETITOR EVIDENCE","Compare answer criteria, supporting sources and entity/product evidence before choosing an intervention.",IF(R93="SUBSTITUTE COMPETITOR EVIDENCE","Map substitution conditions and buyer trade-offs before treating the source as like-for-like.",IF(R93="INFLUENTIAL NON-RIVAL SOURCE","Route the gap to source, authority, entity or passage review - not the direct-competitor set.",IF(R93="NON-RIVAL EVIDENCE OBJECT","Use the observation only for the evidence/source role it performs.","Document the boundary before aggregation or handoff.")))))))))))))</x:f>
      </x:c>
      <x:c r="T93" s="105" t="str">
        <x:f>IF(A93="","",IF(OR(LEFT(R93,7)="INVALID",LEFT(R93,10)="UNRESOLVED",LEFT(R93,21)="EVIDENCE INSUFFICIENT",Q93="",P93=""),"NOT READY","READY TO SHARE"))</x:f>
      </x:c>
      <x:c r="U93" s="101"/>
    </x:row>
    <x:row r="94">
      <x:c r="A94" s="33"/>
      <x:c r="B94" s="33"/>
      <x:c r="C94" s="33"/>
      <x:c r="D94" s="33"/>
      <x:c r="E94" s="33"/>
      <x:c r="F94" s="64"/>
      <x:c r="G94" s="33"/>
      <x:c r="H94" s="33"/>
      <x:c r="I94" s="33"/>
      <x:c r="J94" s="33"/>
      <x:c r="K94" s="33"/>
      <x:c r="L94" s="33"/>
      <x:c r="M94" s="33"/>
      <x:c r="N94" s="101"/>
      <x:c r="O94" s="101"/>
      <x:c r="P94" s="101"/>
      <x:c r="Q94" s="101"/>
      <x:c r="R94" s="105" t="str">
        <x:f>IF(A94="","",IF(COUNTIF($A$2:$A$201,A94)&gt;1,"INVALID - DUPLICATE ID",IF(OR(START!$B$6="",START!$B$7="",START!$B$8="",START!$B$9="",START!$B$10="",START!$B$11="",START!$B$12=""),"UNRESOLVED - START SCOPE",IF(OR(B94="",C94="",D94="",E94="",F94="",G94="",H94="",I94="",J94="",M94="",N94="",P94=""),"UNRESOLVED - ROW INPUT",IF(NOT(OR(EXACT(B94,"CATEGORY / DEFINITION"),EXACT(B94,"PROBLEM / DIAGNOSTIC"),EXACT(B94,"COMPARISON / ALTERNATIVES"),EXACT(B94,"IMPLEMENTATION / EVIDENCE"),EXACT(B94,"PURCHASE / SELECTION"),EXACT(B94,"RISK / OBJECTION"),EXACT(B94,"OTHER"))),"INVALID - PROMPT FAMILY",IF(NOT(OR(EXACT(D94,"Google AI Overviews"),EXACT(D94,"Google AI Mode"),EXACT(D94,"ChatGPT search"),EXACT(D94,"Microsoft Copilot / Bing AI"),EXACT(D94,"Perplexity"),EXACT(D94,"Gemini"),EXACT(D94,"Other"))),"INVALID - SURFACE",IF(AND(NOT(EXACT(START!$B$10,"MULTI-SURFACE")),NOT(EXACT(D94,START!$B$10))),"INVALID - SURFACE OUT OF SCOPE",IF(AND(NOT(EXACT(START!$B$9,"MULTI-LOCALE")),NOT(EXACT(E94,START!$B$9))),"INVALID - LOCALE OUT OF SCOPE",IF(NOT(ISNUMBER(F94)),"INVALID - OBSERVED DATE",IF(OR(F94&lt;START!$B$11,F94&gt;START!$B$12),"INVALID - DATE OUT OF SCOPE",IF(NOT(OR(EXACT(H94,"BRAND / PROVIDER"),EXACT(H94,"CITED SOURCE"),EXACT(H94,"BRAND + SOURCE"),EXACT(H94,"OTHER"))),"INVALID - APPEARANCE TYPE",IF(NOT(OR(EXACT(I94,"DIRECT PROVIDER"),EXACT(I94,"SUBSTITUTE"),EXACT(I94,"PUBLISHER / REFERENCE"),EXACT(I94,"OFFICIAL AUTHORITY / DOCUMENTATION"),EXACT(I94,"MARKETPLACE / DIRECTORY / REVIEW"),EXACT(I94,"COMMUNITY / WITNESS"),EXACT(I94,"ANALYST / RESEARCH"),EXACT(I94,"UNRESOLVED"))),"INVALID - ROLE",IF(NOT(OR(EXACT(J94,"SAME BUYER + JOB"),EXACT(J94,"PARTIAL / SUBSTITUTE"),EXACT(J94,"NONE"),EXACT(J94,"UNKNOWN"))),"INVALID - BUYER OVERLAP",IF(NOT(OR(EXACT(M94,"YES"),EXACT(M94,"NO"),EXACT(M94,"NOT APPLICABLE / NO CITATION"))),"INVALID - PASSAGE CHECK",IF(AND(OR(EXACT(H94,"CITED SOURCE"),EXACT(H94,"BRAND + SOURCE")),EXACT(M94,"NOT APPLICABLE / NO CITATION")),"INVALID - CITATION/PASSAGE CONTRADICTION",IF(NOT(OR(EXACT(N94,"YES"),EXACT(N94,"NO - ONE OBSERVATION"),EXACT(N94,"NOT TESTED YET"))),"INVALID - REPEAT STATE",IF(EXACT(I94,"UNRESOLVED"),"UNRESOLVED - SOURCE ROLE",IF(EXACT(J94,"UNKNOWN"),"UNRESOLVED - BUYER OVERLAP",IF(AND(OR(EXACT(H94,"CITED SOURCE"),EXACT(H94,"BRAND + SOURCE")),EXACT(M94,"NO")),"EVIDENCE INSUFFICIENT - PASSAGE",IF(AND(OR(EXACT(H94,"CITED SOURCE"),EXACT(H94,"BRAND + SOURCE")),EXACT(M94,"YES"),OR(K94="",L94="")),"EVIDENCE INSUFFICIENT - CITATION DETAIL",IF(AND(EXACT(N94,"YES"),O94=""),"UNRESOLVED - REPEAT GROUP",IF(AND(EXACT(I94,"DIRECT PROVIDER"),EXACT(J94,"SAME BUYER + JOB")),"DIRECT COMPETITOR EVIDENCE",IF(AND(EXACT(I94,"SUBSTITUTE"),OR(EXACT(J94,"SAME BUYER + JOB"),EXACT(J94,"PARTIAL / SUBSTITUTE"))),"SUBSTITUTE COMPETITOR EVIDENCE",IF(AND(OR(EXACT(I94,"PUBLISHER / REFERENCE"),EXACT(I94,"OFFICIAL AUTHORITY / DOCUMENTATION"),EXACT(I94,"MARKETPLACE / DIRECTORY / REVIEW"),EXACT(I94,"COMMUNITY / WITNESS"),EXACT(I94,"ANALYST / RESEARCH")),EXACT(J94,"NONE")),"INFLUENTIAL NON-RIVAL SOURCE",IF(EXACT(J94,"NONE"),"NON-RIVAL EVIDENCE OBJECT","CLASSIFIED WITH BOUNDARY")))))))))))))))))))))))))</x:f>
      </x:c>
      <x:c r="S94" s="105" t="str">
        <x:f>IF(A94="","",IF(LEFT(R94,7)="INVALID","Correct the unsupported, contradictory, out-of-scope or duplicate controlled value before interpretation.",IF(R94="UNRESOLVED - START SCOPE","Complete START scope; row validity is intentionally blocked.",IF(R94="UNRESOLVED - ROW INPUT","Complete the required observation fields before interpretation.",IF(R94="UNRESOLVED - SOURCE ROLE","Inspect why the entity/source belongs in the answer and assign its role.",IF(R94="UNRESOLVED - BUYER OVERLAP","Establish same-buyer/same-job, substitute, partial or non-rival status.",IF(R94="UNRESOLVED - REPEAT GROUP","Assign the repeat observation to a repeat group before pattern comparison.",IF(R94="EVIDENCE INSUFFICIENT - PASSAGE","Open the cited source and record what claim or passage it supports.",IF(R94="EVIDENCE INSUFFICIENT - CITATION DETAIL","Record both the cited URL and the supported claim/passage before this citation-based observation can be shared.",IF(R94="DIRECT COMPETITOR EVIDENCE","Compare answer criteria, supporting sources and entity/product evidence before choosing an intervention.",IF(R94="SUBSTITUTE COMPETITOR EVIDENCE","Map substitution conditions and buyer trade-offs before treating the source as like-for-like.",IF(R94="INFLUENTIAL NON-RIVAL SOURCE","Route the gap to source, authority, entity or passage review - not the direct-competitor set.",IF(R94="NON-RIVAL EVIDENCE OBJECT","Use the observation only for the evidence/source role it performs.","Document the boundary before aggregation or handoff.")))))))))))))</x:f>
      </x:c>
      <x:c r="T94" s="105" t="str">
        <x:f>IF(A94="","",IF(OR(LEFT(R94,7)="INVALID",LEFT(R94,10)="UNRESOLVED",LEFT(R94,21)="EVIDENCE INSUFFICIENT",Q94="",P94=""),"NOT READY","READY TO SHARE"))</x:f>
      </x:c>
      <x:c r="U94" s="101"/>
    </x:row>
    <x:row r="95">
      <x:c r="A95" s="33"/>
      <x:c r="B95" s="33"/>
      <x:c r="C95" s="33"/>
      <x:c r="D95" s="33"/>
      <x:c r="E95" s="33"/>
      <x:c r="F95" s="64"/>
      <x:c r="G95" s="33"/>
      <x:c r="H95" s="33"/>
      <x:c r="I95" s="33"/>
      <x:c r="J95" s="33"/>
      <x:c r="K95" s="33"/>
      <x:c r="L95" s="33"/>
      <x:c r="M95" s="33"/>
      <x:c r="N95" s="101"/>
      <x:c r="O95" s="101"/>
      <x:c r="P95" s="101"/>
      <x:c r="Q95" s="101"/>
      <x:c r="R95" s="105" t="str">
        <x:f>IF(A95="","",IF(COUNTIF($A$2:$A$201,A95)&gt;1,"INVALID - DUPLICATE ID",IF(OR(START!$B$6="",START!$B$7="",START!$B$8="",START!$B$9="",START!$B$10="",START!$B$11="",START!$B$12=""),"UNRESOLVED - START SCOPE",IF(OR(B95="",C95="",D95="",E95="",F95="",G95="",H95="",I95="",J95="",M95="",N95="",P95=""),"UNRESOLVED - ROW INPUT",IF(NOT(OR(EXACT(B95,"CATEGORY / DEFINITION"),EXACT(B95,"PROBLEM / DIAGNOSTIC"),EXACT(B95,"COMPARISON / ALTERNATIVES"),EXACT(B95,"IMPLEMENTATION / EVIDENCE"),EXACT(B95,"PURCHASE / SELECTION"),EXACT(B95,"RISK / OBJECTION"),EXACT(B95,"OTHER"))),"INVALID - PROMPT FAMILY",IF(NOT(OR(EXACT(D95,"Google AI Overviews"),EXACT(D95,"Google AI Mode"),EXACT(D95,"ChatGPT search"),EXACT(D95,"Microsoft Copilot / Bing AI"),EXACT(D95,"Perplexity"),EXACT(D95,"Gemini"),EXACT(D95,"Other"))),"INVALID - SURFACE",IF(AND(NOT(EXACT(START!$B$10,"MULTI-SURFACE")),NOT(EXACT(D95,START!$B$10))),"INVALID - SURFACE OUT OF SCOPE",IF(AND(NOT(EXACT(START!$B$9,"MULTI-LOCALE")),NOT(EXACT(E95,START!$B$9))),"INVALID - LOCALE OUT OF SCOPE",IF(NOT(ISNUMBER(F95)),"INVALID - OBSERVED DATE",IF(OR(F95&lt;START!$B$11,F95&gt;START!$B$12),"INVALID - DATE OUT OF SCOPE",IF(NOT(OR(EXACT(H95,"BRAND / PROVIDER"),EXACT(H95,"CITED SOURCE"),EXACT(H95,"BRAND + SOURCE"),EXACT(H95,"OTHER"))),"INVALID - APPEARANCE TYPE",IF(NOT(OR(EXACT(I95,"DIRECT PROVIDER"),EXACT(I95,"SUBSTITUTE"),EXACT(I95,"PUBLISHER / REFERENCE"),EXACT(I95,"OFFICIAL AUTHORITY / DOCUMENTATION"),EXACT(I95,"MARKETPLACE / DIRECTORY / REVIEW"),EXACT(I95,"COMMUNITY / WITNESS"),EXACT(I95,"ANALYST / RESEARCH"),EXACT(I95,"UNRESOLVED"))),"INVALID - ROLE",IF(NOT(OR(EXACT(J95,"SAME BUYER + JOB"),EXACT(J95,"PARTIAL / SUBSTITUTE"),EXACT(J95,"NONE"),EXACT(J95,"UNKNOWN"))),"INVALID - BUYER OVERLAP",IF(NOT(OR(EXACT(M95,"YES"),EXACT(M95,"NO"),EXACT(M95,"NOT APPLICABLE / NO CITATION"))),"INVALID - PASSAGE CHECK",IF(AND(OR(EXACT(H95,"CITED SOURCE"),EXACT(H95,"BRAND + SOURCE")),EXACT(M95,"NOT APPLICABLE / NO CITATION")),"INVALID - CITATION/PASSAGE CONTRADICTION",IF(NOT(OR(EXACT(N95,"YES"),EXACT(N95,"NO - ONE OBSERVATION"),EXACT(N95,"NOT TESTED YET"))),"INVALID - REPEAT STATE",IF(EXACT(I95,"UNRESOLVED"),"UNRESOLVED - SOURCE ROLE",IF(EXACT(J95,"UNKNOWN"),"UNRESOLVED - BUYER OVERLAP",IF(AND(OR(EXACT(H95,"CITED SOURCE"),EXACT(H95,"BRAND + SOURCE")),EXACT(M95,"NO")),"EVIDENCE INSUFFICIENT - PASSAGE",IF(AND(OR(EXACT(H95,"CITED SOURCE"),EXACT(H95,"BRAND + SOURCE")),EXACT(M95,"YES"),OR(K95="",L95="")),"EVIDENCE INSUFFICIENT - CITATION DETAIL",IF(AND(EXACT(N95,"YES"),O95=""),"UNRESOLVED - REPEAT GROUP",IF(AND(EXACT(I95,"DIRECT PROVIDER"),EXACT(J95,"SAME BUYER + JOB")),"DIRECT COMPETITOR EVIDENCE",IF(AND(EXACT(I95,"SUBSTITUTE"),OR(EXACT(J95,"SAME BUYER + JOB"),EXACT(J95,"PARTIAL / SUBSTITUTE"))),"SUBSTITUTE COMPETITOR EVIDENCE",IF(AND(OR(EXACT(I95,"PUBLISHER / REFERENCE"),EXACT(I95,"OFFICIAL AUTHORITY / DOCUMENTATION"),EXACT(I95,"MARKETPLACE / DIRECTORY / REVIEW"),EXACT(I95,"COMMUNITY / WITNESS"),EXACT(I95,"ANALYST / RESEARCH")),EXACT(J95,"NONE")),"INFLUENTIAL NON-RIVAL SOURCE",IF(EXACT(J95,"NONE"),"NON-RIVAL EVIDENCE OBJECT","CLASSIFIED WITH BOUNDARY")))))))))))))))))))))))))</x:f>
      </x:c>
      <x:c r="S95" s="105" t="str">
        <x:f>IF(A95="","",IF(LEFT(R95,7)="INVALID","Correct the unsupported, contradictory, out-of-scope or duplicate controlled value before interpretation.",IF(R95="UNRESOLVED - START SCOPE","Complete START scope; row validity is intentionally blocked.",IF(R95="UNRESOLVED - ROW INPUT","Complete the required observation fields before interpretation.",IF(R95="UNRESOLVED - SOURCE ROLE","Inspect why the entity/source belongs in the answer and assign its role.",IF(R95="UNRESOLVED - BUYER OVERLAP","Establish same-buyer/same-job, substitute, partial or non-rival status.",IF(R95="UNRESOLVED - REPEAT GROUP","Assign the repeat observation to a repeat group before pattern comparison.",IF(R95="EVIDENCE INSUFFICIENT - PASSAGE","Open the cited source and record what claim or passage it supports.",IF(R95="EVIDENCE INSUFFICIENT - CITATION DETAIL","Record both the cited URL and the supported claim/passage before this citation-based observation can be shared.",IF(R95="DIRECT COMPETITOR EVIDENCE","Compare answer criteria, supporting sources and entity/product evidence before choosing an intervention.",IF(R95="SUBSTITUTE COMPETITOR EVIDENCE","Map substitution conditions and buyer trade-offs before treating the source as like-for-like.",IF(R95="INFLUENTIAL NON-RIVAL SOURCE","Route the gap to source, authority, entity or passage review - not the direct-competitor set.",IF(R95="NON-RIVAL EVIDENCE OBJECT","Use the observation only for the evidence/source role it performs.","Document the boundary before aggregation or handoff.")))))))))))))</x:f>
      </x:c>
      <x:c r="T95" s="105" t="str">
        <x:f>IF(A95="","",IF(OR(LEFT(R95,7)="INVALID",LEFT(R95,10)="UNRESOLVED",LEFT(R95,21)="EVIDENCE INSUFFICIENT",Q95="",P95=""),"NOT READY","READY TO SHARE"))</x:f>
      </x:c>
      <x:c r="U95" s="101"/>
    </x:row>
    <x:row r="96">
      <x:c r="A96" s="33"/>
      <x:c r="B96" s="33"/>
      <x:c r="C96" s="33"/>
      <x:c r="D96" s="33"/>
      <x:c r="E96" s="33"/>
      <x:c r="F96" s="64"/>
      <x:c r="G96" s="33"/>
      <x:c r="H96" s="33"/>
      <x:c r="I96" s="33"/>
      <x:c r="J96" s="33"/>
      <x:c r="K96" s="33"/>
      <x:c r="L96" s="33"/>
      <x:c r="M96" s="33"/>
      <x:c r="N96" s="101"/>
      <x:c r="O96" s="101"/>
      <x:c r="P96" s="101"/>
      <x:c r="Q96" s="101"/>
      <x:c r="R96" s="105" t="str">
        <x:f>IF(A96="","",IF(COUNTIF($A$2:$A$201,A96)&gt;1,"INVALID - DUPLICATE ID",IF(OR(START!$B$6="",START!$B$7="",START!$B$8="",START!$B$9="",START!$B$10="",START!$B$11="",START!$B$12=""),"UNRESOLVED - START SCOPE",IF(OR(B96="",C96="",D96="",E96="",F96="",G96="",H96="",I96="",J96="",M96="",N96="",P96=""),"UNRESOLVED - ROW INPUT",IF(NOT(OR(EXACT(B96,"CATEGORY / DEFINITION"),EXACT(B96,"PROBLEM / DIAGNOSTIC"),EXACT(B96,"COMPARISON / ALTERNATIVES"),EXACT(B96,"IMPLEMENTATION / EVIDENCE"),EXACT(B96,"PURCHASE / SELECTION"),EXACT(B96,"RISK / OBJECTION"),EXACT(B96,"OTHER"))),"INVALID - PROMPT FAMILY",IF(NOT(OR(EXACT(D96,"Google AI Overviews"),EXACT(D96,"Google AI Mode"),EXACT(D96,"ChatGPT search"),EXACT(D96,"Microsoft Copilot / Bing AI"),EXACT(D96,"Perplexity"),EXACT(D96,"Gemini"),EXACT(D96,"Other"))),"INVALID - SURFACE",IF(AND(NOT(EXACT(START!$B$10,"MULTI-SURFACE")),NOT(EXACT(D96,START!$B$10))),"INVALID - SURFACE OUT OF SCOPE",IF(AND(NOT(EXACT(START!$B$9,"MULTI-LOCALE")),NOT(EXACT(E96,START!$B$9))),"INVALID - LOCALE OUT OF SCOPE",IF(NOT(ISNUMBER(F96)),"INVALID - OBSERVED DATE",IF(OR(F96&lt;START!$B$11,F96&gt;START!$B$12),"INVALID - DATE OUT OF SCOPE",IF(NOT(OR(EXACT(H96,"BRAND / PROVIDER"),EXACT(H96,"CITED SOURCE"),EXACT(H96,"BRAND + SOURCE"),EXACT(H96,"OTHER"))),"INVALID - APPEARANCE TYPE",IF(NOT(OR(EXACT(I96,"DIRECT PROVIDER"),EXACT(I96,"SUBSTITUTE"),EXACT(I96,"PUBLISHER / REFERENCE"),EXACT(I96,"OFFICIAL AUTHORITY / DOCUMENTATION"),EXACT(I96,"MARKETPLACE / DIRECTORY / REVIEW"),EXACT(I96,"COMMUNITY / WITNESS"),EXACT(I96,"ANALYST / RESEARCH"),EXACT(I96,"UNRESOLVED"))),"INVALID - ROLE",IF(NOT(OR(EXACT(J96,"SAME BUYER + JOB"),EXACT(J96,"PARTIAL / SUBSTITUTE"),EXACT(J96,"NONE"),EXACT(J96,"UNKNOWN"))),"INVALID - BUYER OVERLAP",IF(NOT(OR(EXACT(M96,"YES"),EXACT(M96,"NO"),EXACT(M96,"NOT APPLICABLE / NO CITATION"))),"INVALID - PASSAGE CHECK",IF(AND(OR(EXACT(H96,"CITED SOURCE"),EXACT(H96,"BRAND + SOURCE")),EXACT(M96,"NOT APPLICABLE / NO CITATION")),"INVALID - CITATION/PASSAGE CONTRADICTION",IF(NOT(OR(EXACT(N96,"YES"),EXACT(N96,"NO - ONE OBSERVATION"),EXACT(N96,"NOT TESTED YET"))),"INVALID - REPEAT STATE",IF(EXACT(I96,"UNRESOLVED"),"UNRESOLVED - SOURCE ROLE",IF(EXACT(J96,"UNKNOWN"),"UNRESOLVED - BUYER OVERLAP",IF(AND(OR(EXACT(H96,"CITED SOURCE"),EXACT(H96,"BRAND + SOURCE")),EXACT(M96,"NO")),"EVIDENCE INSUFFICIENT - PASSAGE",IF(AND(OR(EXACT(H96,"CITED SOURCE"),EXACT(H96,"BRAND + SOURCE")),EXACT(M96,"YES"),OR(K96="",L96="")),"EVIDENCE INSUFFICIENT - CITATION DETAIL",IF(AND(EXACT(N96,"YES"),O96=""),"UNRESOLVED - REPEAT GROUP",IF(AND(EXACT(I96,"DIRECT PROVIDER"),EXACT(J96,"SAME BUYER + JOB")),"DIRECT COMPETITOR EVIDENCE",IF(AND(EXACT(I96,"SUBSTITUTE"),OR(EXACT(J96,"SAME BUYER + JOB"),EXACT(J96,"PARTIAL / SUBSTITUTE"))),"SUBSTITUTE COMPETITOR EVIDENCE",IF(AND(OR(EXACT(I96,"PUBLISHER / REFERENCE"),EXACT(I96,"OFFICIAL AUTHORITY / DOCUMENTATION"),EXACT(I96,"MARKETPLACE / DIRECTORY / REVIEW"),EXACT(I96,"COMMUNITY / WITNESS"),EXACT(I96,"ANALYST / RESEARCH")),EXACT(J96,"NONE")),"INFLUENTIAL NON-RIVAL SOURCE",IF(EXACT(J96,"NONE"),"NON-RIVAL EVIDENCE OBJECT","CLASSIFIED WITH BOUNDARY")))))))))))))))))))))))))</x:f>
      </x:c>
      <x:c r="S96" s="105" t="str">
        <x:f>IF(A96="","",IF(LEFT(R96,7)="INVALID","Correct the unsupported, contradictory, out-of-scope or duplicate controlled value before interpretation.",IF(R96="UNRESOLVED - START SCOPE","Complete START scope; row validity is intentionally blocked.",IF(R96="UNRESOLVED - ROW INPUT","Complete the required observation fields before interpretation.",IF(R96="UNRESOLVED - SOURCE ROLE","Inspect why the entity/source belongs in the answer and assign its role.",IF(R96="UNRESOLVED - BUYER OVERLAP","Establish same-buyer/same-job, substitute, partial or non-rival status.",IF(R96="UNRESOLVED - REPEAT GROUP","Assign the repeat observation to a repeat group before pattern comparison.",IF(R96="EVIDENCE INSUFFICIENT - PASSAGE","Open the cited source and record what claim or passage it supports.",IF(R96="EVIDENCE INSUFFICIENT - CITATION DETAIL","Record both the cited URL and the supported claim/passage before this citation-based observation can be shared.",IF(R96="DIRECT COMPETITOR EVIDENCE","Compare answer criteria, supporting sources and entity/product evidence before choosing an intervention.",IF(R96="SUBSTITUTE COMPETITOR EVIDENCE","Map substitution conditions and buyer trade-offs before treating the source as like-for-like.",IF(R96="INFLUENTIAL NON-RIVAL SOURCE","Route the gap to source, authority, entity or passage review - not the direct-competitor set.",IF(R96="NON-RIVAL EVIDENCE OBJECT","Use the observation only for the evidence/source role it performs.","Document the boundary before aggregation or handoff.")))))))))))))</x:f>
      </x:c>
      <x:c r="T96" s="105" t="str">
        <x:f>IF(A96="","",IF(OR(LEFT(R96,7)="INVALID",LEFT(R96,10)="UNRESOLVED",LEFT(R96,21)="EVIDENCE INSUFFICIENT",Q96="",P96=""),"NOT READY","READY TO SHARE"))</x:f>
      </x:c>
      <x:c r="U96" s="101"/>
    </x:row>
    <x:row r="97">
      <x:c r="A97" s="33"/>
      <x:c r="B97" s="33"/>
      <x:c r="C97" s="33"/>
      <x:c r="D97" s="33"/>
      <x:c r="E97" s="33"/>
      <x:c r="F97" s="64"/>
      <x:c r="G97" s="33"/>
      <x:c r="H97" s="33"/>
      <x:c r="I97" s="33"/>
      <x:c r="J97" s="33"/>
      <x:c r="K97" s="33"/>
      <x:c r="L97" s="33"/>
      <x:c r="M97" s="33"/>
      <x:c r="N97" s="101"/>
      <x:c r="O97" s="101"/>
      <x:c r="P97" s="101"/>
      <x:c r="Q97" s="101"/>
      <x:c r="R97" s="105" t="str">
        <x:f>IF(A97="","",IF(COUNTIF($A$2:$A$201,A97)&gt;1,"INVALID - DUPLICATE ID",IF(OR(START!$B$6="",START!$B$7="",START!$B$8="",START!$B$9="",START!$B$10="",START!$B$11="",START!$B$12=""),"UNRESOLVED - START SCOPE",IF(OR(B97="",C97="",D97="",E97="",F97="",G97="",H97="",I97="",J97="",M97="",N97="",P97=""),"UNRESOLVED - ROW INPUT",IF(NOT(OR(EXACT(B97,"CATEGORY / DEFINITION"),EXACT(B97,"PROBLEM / DIAGNOSTIC"),EXACT(B97,"COMPARISON / ALTERNATIVES"),EXACT(B97,"IMPLEMENTATION / EVIDENCE"),EXACT(B97,"PURCHASE / SELECTION"),EXACT(B97,"RISK / OBJECTION"),EXACT(B97,"OTHER"))),"INVALID - PROMPT FAMILY",IF(NOT(OR(EXACT(D97,"Google AI Overviews"),EXACT(D97,"Google AI Mode"),EXACT(D97,"ChatGPT search"),EXACT(D97,"Microsoft Copilot / Bing AI"),EXACT(D97,"Perplexity"),EXACT(D97,"Gemini"),EXACT(D97,"Other"))),"INVALID - SURFACE",IF(AND(NOT(EXACT(START!$B$10,"MULTI-SURFACE")),NOT(EXACT(D97,START!$B$10))),"INVALID - SURFACE OUT OF SCOPE",IF(AND(NOT(EXACT(START!$B$9,"MULTI-LOCALE")),NOT(EXACT(E97,START!$B$9))),"INVALID - LOCALE OUT OF SCOPE",IF(NOT(ISNUMBER(F97)),"INVALID - OBSERVED DATE",IF(OR(F97&lt;START!$B$11,F97&gt;START!$B$12),"INVALID - DATE OUT OF SCOPE",IF(NOT(OR(EXACT(H97,"BRAND / PROVIDER"),EXACT(H97,"CITED SOURCE"),EXACT(H97,"BRAND + SOURCE"),EXACT(H97,"OTHER"))),"INVALID - APPEARANCE TYPE",IF(NOT(OR(EXACT(I97,"DIRECT PROVIDER"),EXACT(I97,"SUBSTITUTE"),EXACT(I97,"PUBLISHER / REFERENCE"),EXACT(I97,"OFFICIAL AUTHORITY / DOCUMENTATION"),EXACT(I97,"MARKETPLACE / DIRECTORY / REVIEW"),EXACT(I97,"COMMUNITY / WITNESS"),EXACT(I97,"ANALYST / RESEARCH"),EXACT(I97,"UNRESOLVED"))),"INVALID - ROLE",IF(NOT(OR(EXACT(J97,"SAME BUYER + JOB"),EXACT(J97,"PARTIAL / SUBSTITUTE"),EXACT(J97,"NONE"),EXACT(J97,"UNKNOWN"))),"INVALID - BUYER OVERLAP",IF(NOT(OR(EXACT(M97,"YES"),EXACT(M97,"NO"),EXACT(M97,"NOT APPLICABLE / NO CITATION"))),"INVALID - PASSAGE CHECK",IF(AND(OR(EXACT(H97,"CITED SOURCE"),EXACT(H97,"BRAND + SOURCE")),EXACT(M97,"NOT APPLICABLE / NO CITATION")),"INVALID - CITATION/PASSAGE CONTRADICTION",IF(NOT(OR(EXACT(N97,"YES"),EXACT(N97,"NO - ONE OBSERVATION"),EXACT(N97,"NOT TESTED YET"))),"INVALID - REPEAT STATE",IF(EXACT(I97,"UNRESOLVED"),"UNRESOLVED - SOURCE ROLE",IF(EXACT(J97,"UNKNOWN"),"UNRESOLVED - BUYER OVERLAP",IF(AND(OR(EXACT(H97,"CITED SOURCE"),EXACT(H97,"BRAND + SOURCE")),EXACT(M97,"NO")),"EVIDENCE INSUFFICIENT - PASSAGE",IF(AND(OR(EXACT(H97,"CITED SOURCE"),EXACT(H97,"BRAND + SOURCE")),EXACT(M97,"YES"),OR(K97="",L97="")),"EVIDENCE INSUFFICIENT - CITATION DETAIL",IF(AND(EXACT(N97,"YES"),O97=""),"UNRESOLVED - REPEAT GROUP",IF(AND(EXACT(I97,"DIRECT PROVIDER"),EXACT(J97,"SAME BUYER + JOB")),"DIRECT COMPETITOR EVIDENCE",IF(AND(EXACT(I97,"SUBSTITUTE"),OR(EXACT(J97,"SAME BUYER + JOB"),EXACT(J97,"PARTIAL / SUBSTITUTE"))),"SUBSTITUTE COMPETITOR EVIDENCE",IF(AND(OR(EXACT(I97,"PUBLISHER / REFERENCE"),EXACT(I97,"OFFICIAL AUTHORITY / DOCUMENTATION"),EXACT(I97,"MARKETPLACE / DIRECTORY / REVIEW"),EXACT(I97,"COMMUNITY / WITNESS"),EXACT(I97,"ANALYST / RESEARCH")),EXACT(J97,"NONE")),"INFLUENTIAL NON-RIVAL SOURCE",IF(EXACT(J97,"NONE"),"NON-RIVAL EVIDENCE OBJECT","CLASSIFIED WITH BOUNDARY")))))))))))))))))))))))))</x:f>
      </x:c>
      <x:c r="S97" s="105" t="str">
        <x:f>IF(A97="","",IF(LEFT(R97,7)="INVALID","Correct the unsupported, contradictory, out-of-scope or duplicate controlled value before interpretation.",IF(R97="UNRESOLVED - START SCOPE","Complete START scope; row validity is intentionally blocked.",IF(R97="UNRESOLVED - ROW INPUT","Complete the required observation fields before interpretation.",IF(R97="UNRESOLVED - SOURCE ROLE","Inspect why the entity/source belongs in the answer and assign its role.",IF(R97="UNRESOLVED - BUYER OVERLAP","Establish same-buyer/same-job, substitute, partial or non-rival status.",IF(R97="UNRESOLVED - REPEAT GROUP","Assign the repeat observation to a repeat group before pattern comparison.",IF(R97="EVIDENCE INSUFFICIENT - PASSAGE","Open the cited source and record what claim or passage it supports.",IF(R97="EVIDENCE INSUFFICIENT - CITATION DETAIL","Record both the cited URL and the supported claim/passage before this citation-based observation can be shared.",IF(R97="DIRECT COMPETITOR EVIDENCE","Compare answer criteria, supporting sources and entity/product evidence before choosing an intervention.",IF(R97="SUBSTITUTE COMPETITOR EVIDENCE","Map substitution conditions and buyer trade-offs before treating the source as like-for-like.",IF(R97="INFLUENTIAL NON-RIVAL SOURCE","Route the gap to source, authority, entity or passage review - not the direct-competitor set.",IF(R97="NON-RIVAL EVIDENCE OBJECT","Use the observation only for the evidence/source role it performs.","Document the boundary before aggregation or handoff.")))))))))))))</x:f>
      </x:c>
      <x:c r="T97" s="105" t="str">
        <x:f>IF(A97="","",IF(OR(LEFT(R97,7)="INVALID",LEFT(R97,10)="UNRESOLVED",LEFT(R97,21)="EVIDENCE INSUFFICIENT",Q97="",P97=""),"NOT READY","READY TO SHARE"))</x:f>
      </x:c>
      <x:c r="U97" s="101"/>
    </x:row>
    <x:row r="98">
      <x:c r="A98" s="33"/>
      <x:c r="B98" s="33"/>
      <x:c r="C98" s="33"/>
      <x:c r="D98" s="33"/>
      <x:c r="E98" s="33"/>
      <x:c r="F98" s="64"/>
      <x:c r="G98" s="33"/>
      <x:c r="H98" s="33"/>
      <x:c r="I98" s="33"/>
      <x:c r="J98" s="33"/>
      <x:c r="K98" s="33"/>
      <x:c r="L98" s="33"/>
      <x:c r="M98" s="33"/>
      <x:c r="N98" s="101"/>
      <x:c r="O98" s="101"/>
      <x:c r="P98" s="101"/>
      <x:c r="Q98" s="101"/>
      <x:c r="R98" s="105" t="str">
        <x:f>IF(A98="","",IF(COUNTIF($A$2:$A$201,A98)&gt;1,"INVALID - DUPLICATE ID",IF(OR(START!$B$6="",START!$B$7="",START!$B$8="",START!$B$9="",START!$B$10="",START!$B$11="",START!$B$12=""),"UNRESOLVED - START SCOPE",IF(OR(B98="",C98="",D98="",E98="",F98="",G98="",H98="",I98="",J98="",M98="",N98="",P98=""),"UNRESOLVED - ROW INPUT",IF(NOT(OR(EXACT(B98,"CATEGORY / DEFINITION"),EXACT(B98,"PROBLEM / DIAGNOSTIC"),EXACT(B98,"COMPARISON / ALTERNATIVES"),EXACT(B98,"IMPLEMENTATION / EVIDENCE"),EXACT(B98,"PURCHASE / SELECTION"),EXACT(B98,"RISK / OBJECTION"),EXACT(B98,"OTHER"))),"INVALID - PROMPT FAMILY",IF(NOT(OR(EXACT(D98,"Google AI Overviews"),EXACT(D98,"Google AI Mode"),EXACT(D98,"ChatGPT search"),EXACT(D98,"Microsoft Copilot / Bing AI"),EXACT(D98,"Perplexity"),EXACT(D98,"Gemini"),EXACT(D98,"Other"))),"INVALID - SURFACE",IF(AND(NOT(EXACT(START!$B$10,"MULTI-SURFACE")),NOT(EXACT(D98,START!$B$10))),"INVALID - SURFACE OUT OF SCOPE",IF(AND(NOT(EXACT(START!$B$9,"MULTI-LOCALE")),NOT(EXACT(E98,START!$B$9))),"INVALID - LOCALE OUT OF SCOPE",IF(NOT(ISNUMBER(F98)),"INVALID - OBSERVED DATE",IF(OR(F98&lt;START!$B$11,F98&gt;START!$B$12),"INVALID - DATE OUT OF SCOPE",IF(NOT(OR(EXACT(H98,"BRAND / PROVIDER"),EXACT(H98,"CITED SOURCE"),EXACT(H98,"BRAND + SOURCE"),EXACT(H98,"OTHER"))),"INVALID - APPEARANCE TYPE",IF(NOT(OR(EXACT(I98,"DIRECT PROVIDER"),EXACT(I98,"SUBSTITUTE"),EXACT(I98,"PUBLISHER / REFERENCE"),EXACT(I98,"OFFICIAL AUTHORITY / DOCUMENTATION"),EXACT(I98,"MARKETPLACE / DIRECTORY / REVIEW"),EXACT(I98,"COMMUNITY / WITNESS"),EXACT(I98,"ANALYST / RESEARCH"),EXACT(I98,"UNRESOLVED"))),"INVALID - ROLE",IF(NOT(OR(EXACT(J98,"SAME BUYER + JOB"),EXACT(J98,"PARTIAL / SUBSTITUTE"),EXACT(J98,"NONE"),EXACT(J98,"UNKNOWN"))),"INVALID - BUYER OVERLAP",IF(NOT(OR(EXACT(M98,"YES"),EXACT(M98,"NO"),EXACT(M98,"NOT APPLICABLE / NO CITATION"))),"INVALID - PASSAGE CHECK",IF(AND(OR(EXACT(H98,"CITED SOURCE"),EXACT(H98,"BRAND + SOURCE")),EXACT(M98,"NOT APPLICABLE / NO CITATION")),"INVALID - CITATION/PASSAGE CONTRADICTION",IF(NOT(OR(EXACT(N98,"YES"),EXACT(N98,"NO - ONE OBSERVATION"),EXACT(N98,"NOT TESTED YET"))),"INVALID - REPEAT STATE",IF(EXACT(I98,"UNRESOLVED"),"UNRESOLVED - SOURCE ROLE",IF(EXACT(J98,"UNKNOWN"),"UNRESOLVED - BUYER OVERLAP",IF(AND(OR(EXACT(H98,"CITED SOURCE"),EXACT(H98,"BRAND + SOURCE")),EXACT(M98,"NO")),"EVIDENCE INSUFFICIENT - PASSAGE",IF(AND(OR(EXACT(H98,"CITED SOURCE"),EXACT(H98,"BRAND + SOURCE")),EXACT(M98,"YES"),OR(K98="",L98="")),"EVIDENCE INSUFFICIENT - CITATION DETAIL",IF(AND(EXACT(N98,"YES"),O98=""),"UNRESOLVED - REPEAT GROUP",IF(AND(EXACT(I98,"DIRECT PROVIDER"),EXACT(J98,"SAME BUYER + JOB")),"DIRECT COMPETITOR EVIDENCE",IF(AND(EXACT(I98,"SUBSTITUTE"),OR(EXACT(J98,"SAME BUYER + JOB"),EXACT(J98,"PARTIAL / SUBSTITUTE"))),"SUBSTITUTE COMPETITOR EVIDENCE",IF(AND(OR(EXACT(I98,"PUBLISHER / REFERENCE"),EXACT(I98,"OFFICIAL AUTHORITY / DOCUMENTATION"),EXACT(I98,"MARKETPLACE / DIRECTORY / REVIEW"),EXACT(I98,"COMMUNITY / WITNESS"),EXACT(I98,"ANALYST / RESEARCH")),EXACT(J98,"NONE")),"INFLUENTIAL NON-RIVAL SOURCE",IF(EXACT(J98,"NONE"),"NON-RIVAL EVIDENCE OBJECT","CLASSIFIED WITH BOUNDARY")))))))))))))))))))))))))</x:f>
      </x:c>
      <x:c r="S98" s="105" t="str">
        <x:f>IF(A98="","",IF(LEFT(R98,7)="INVALID","Correct the unsupported, contradictory, out-of-scope or duplicate controlled value before interpretation.",IF(R98="UNRESOLVED - START SCOPE","Complete START scope; row validity is intentionally blocked.",IF(R98="UNRESOLVED - ROW INPUT","Complete the required observation fields before interpretation.",IF(R98="UNRESOLVED - SOURCE ROLE","Inspect why the entity/source belongs in the answer and assign its role.",IF(R98="UNRESOLVED - BUYER OVERLAP","Establish same-buyer/same-job, substitute, partial or non-rival status.",IF(R98="UNRESOLVED - REPEAT GROUP","Assign the repeat observation to a repeat group before pattern comparison.",IF(R98="EVIDENCE INSUFFICIENT - PASSAGE","Open the cited source and record what claim or passage it supports.",IF(R98="EVIDENCE INSUFFICIENT - CITATION DETAIL","Record both the cited URL and the supported claim/passage before this citation-based observation can be shared.",IF(R98="DIRECT COMPETITOR EVIDENCE","Compare answer criteria, supporting sources and entity/product evidence before choosing an intervention.",IF(R98="SUBSTITUTE COMPETITOR EVIDENCE","Map substitution conditions and buyer trade-offs before treating the source as like-for-like.",IF(R98="INFLUENTIAL NON-RIVAL SOURCE","Route the gap to source, authority, entity or passage review - not the direct-competitor set.",IF(R98="NON-RIVAL EVIDENCE OBJECT","Use the observation only for the evidence/source role it performs.","Document the boundary before aggregation or handoff.")))))))))))))</x:f>
      </x:c>
      <x:c r="T98" s="105" t="str">
        <x:f>IF(A98="","",IF(OR(LEFT(R98,7)="INVALID",LEFT(R98,10)="UNRESOLVED",LEFT(R98,21)="EVIDENCE INSUFFICIENT",Q98="",P98=""),"NOT READY","READY TO SHARE"))</x:f>
      </x:c>
      <x:c r="U98" s="101"/>
    </x:row>
    <x:row r="99">
      <x:c r="A99" s="33"/>
      <x:c r="B99" s="33"/>
      <x:c r="C99" s="33"/>
      <x:c r="D99" s="33"/>
      <x:c r="E99" s="33"/>
      <x:c r="F99" s="64"/>
      <x:c r="G99" s="33"/>
      <x:c r="H99" s="33"/>
      <x:c r="I99" s="33"/>
      <x:c r="J99" s="33"/>
      <x:c r="K99" s="33"/>
      <x:c r="L99" s="33"/>
      <x:c r="M99" s="33"/>
      <x:c r="N99" s="101"/>
      <x:c r="O99" s="101"/>
      <x:c r="P99" s="101"/>
      <x:c r="Q99" s="101"/>
      <x:c r="R99" s="105" t="str">
        <x:f>IF(A99="","",IF(COUNTIF($A$2:$A$201,A99)&gt;1,"INVALID - DUPLICATE ID",IF(OR(START!$B$6="",START!$B$7="",START!$B$8="",START!$B$9="",START!$B$10="",START!$B$11="",START!$B$12=""),"UNRESOLVED - START SCOPE",IF(OR(B99="",C99="",D99="",E99="",F99="",G99="",H99="",I99="",J99="",M99="",N99="",P99=""),"UNRESOLVED - ROW INPUT",IF(NOT(OR(EXACT(B99,"CATEGORY / DEFINITION"),EXACT(B99,"PROBLEM / DIAGNOSTIC"),EXACT(B99,"COMPARISON / ALTERNATIVES"),EXACT(B99,"IMPLEMENTATION / EVIDENCE"),EXACT(B99,"PURCHASE / SELECTION"),EXACT(B99,"RISK / OBJECTION"),EXACT(B99,"OTHER"))),"INVALID - PROMPT FAMILY",IF(NOT(OR(EXACT(D99,"Google AI Overviews"),EXACT(D99,"Google AI Mode"),EXACT(D99,"ChatGPT search"),EXACT(D99,"Microsoft Copilot / Bing AI"),EXACT(D99,"Perplexity"),EXACT(D99,"Gemini"),EXACT(D99,"Other"))),"INVALID - SURFACE",IF(AND(NOT(EXACT(START!$B$10,"MULTI-SURFACE")),NOT(EXACT(D99,START!$B$10))),"INVALID - SURFACE OUT OF SCOPE",IF(AND(NOT(EXACT(START!$B$9,"MULTI-LOCALE")),NOT(EXACT(E99,START!$B$9))),"INVALID - LOCALE OUT OF SCOPE",IF(NOT(ISNUMBER(F99)),"INVALID - OBSERVED DATE",IF(OR(F99&lt;START!$B$11,F99&gt;START!$B$12),"INVALID - DATE OUT OF SCOPE",IF(NOT(OR(EXACT(H99,"BRAND / PROVIDER"),EXACT(H99,"CITED SOURCE"),EXACT(H99,"BRAND + SOURCE"),EXACT(H99,"OTHER"))),"INVALID - APPEARANCE TYPE",IF(NOT(OR(EXACT(I99,"DIRECT PROVIDER"),EXACT(I99,"SUBSTITUTE"),EXACT(I99,"PUBLISHER / REFERENCE"),EXACT(I99,"OFFICIAL AUTHORITY / DOCUMENTATION"),EXACT(I99,"MARKETPLACE / DIRECTORY / REVIEW"),EXACT(I99,"COMMUNITY / WITNESS"),EXACT(I99,"ANALYST / RESEARCH"),EXACT(I99,"UNRESOLVED"))),"INVALID - ROLE",IF(NOT(OR(EXACT(J99,"SAME BUYER + JOB"),EXACT(J99,"PARTIAL / SUBSTITUTE"),EXACT(J99,"NONE"),EXACT(J99,"UNKNOWN"))),"INVALID - BUYER OVERLAP",IF(NOT(OR(EXACT(M99,"YES"),EXACT(M99,"NO"),EXACT(M99,"NOT APPLICABLE / NO CITATION"))),"INVALID - PASSAGE CHECK",IF(AND(OR(EXACT(H99,"CITED SOURCE"),EXACT(H99,"BRAND + SOURCE")),EXACT(M99,"NOT APPLICABLE / NO CITATION")),"INVALID - CITATION/PASSAGE CONTRADICTION",IF(NOT(OR(EXACT(N99,"YES"),EXACT(N99,"NO - ONE OBSERVATION"),EXACT(N99,"NOT TESTED YET"))),"INVALID - REPEAT STATE",IF(EXACT(I99,"UNRESOLVED"),"UNRESOLVED - SOURCE ROLE",IF(EXACT(J99,"UNKNOWN"),"UNRESOLVED - BUYER OVERLAP",IF(AND(OR(EXACT(H99,"CITED SOURCE"),EXACT(H99,"BRAND + SOURCE")),EXACT(M99,"NO")),"EVIDENCE INSUFFICIENT - PASSAGE",IF(AND(OR(EXACT(H99,"CITED SOURCE"),EXACT(H99,"BRAND + SOURCE")),EXACT(M99,"YES"),OR(K99="",L99="")),"EVIDENCE INSUFFICIENT - CITATION DETAIL",IF(AND(EXACT(N99,"YES"),O99=""),"UNRESOLVED - REPEAT GROUP",IF(AND(EXACT(I99,"DIRECT PROVIDER"),EXACT(J99,"SAME BUYER + JOB")),"DIRECT COMPETITOR EVIDENCE",IF(AND(EXACT(I99,"SUBSTITUTE"),OR(EXACT(J99,"SAME BUYER + JOB"),EXACT(J99,"PARTIAL / SUBSTITUTE"))),"SUBSTITUTE COMPETITOR EVIDENCE",IF(AND(OR(EXACT(I99,"PUBLISHER / REFERENCE"),EXACT(I99,"OFFICIAL AUTHORITY / DOCUMENTATION"),EXACT(I99,"MARKETPLACE / DIRECTORY / REVIEW"),EXACT(I99,"COMMUNITY / WITNESS"),EXACT(I99,"ANALYST / RESEARCH")),EXACT(J99,"NONE")),"INFLUENTIAL NON-RIVAL SOURCE",IF(EXACT(J99,"NONE"),"NON-RIVAL EVIDENCE OBJECT","CLASSIFIED WITH BOUNDARY")))))))))))))))))))))))))</x:f>
      </x:c>
      <x:c r="S99" s="105" t="str">
        <x:f>IF(A99="","",IF(LEFT(R99,7)="INVALID","Correct the unsupported, contradictory, out-of-scope or duplicate controlled value before interpretation.",IF(R99="UNRESOLVED - START SCOPE","Complete START scope; row validity is intentionally blocked.",IF(R99="UNRESOLVED - ROW INPUT","Complete the required observation fields before interpretation.",IF(R99="UNRESOLVED - SOURCE ROLE","Inspect why the entity/source belongs in the answer and assign its role.",IF(R99="UNRESOLVED - BUYER OVERLAP","Establish same-buyer/same-job, substitute, partial or non-rival status.",IF(R99="UNRESOLVED - REPEAT GROUP","Assign the repeat observation to a repeat group before pattern comparison.",IF(R99="EVIDENCE INSUFFICIENT - PASSAGE","Open the cited source and record what claim or passage it supports.",IF(R99="EVIDENCE INSUFFICIENT - CITATION DETAIL","Record both the cited URL and the supported claim/passage before this citation-based observation can be shared.",IF(R99="DIRECT COMPETITOR EVIDENCE","Compare answer criteria, supporting sources and entity/product evidence before choosing an intervention.",IF(R99="SUBSTITUTE COMPETITOR EVIDENCE","Map substitution conditions and buyer trade-offs before treating the source as like-for-like.",IF(R99="INFLUENTIAL NON-RIVAL SOURCE","Route the gap to source, authority, entity or passage review - not the direct-competitor set.",IF(R99="NON-RIVAL EVIDENCE OBJECT","Use the observation only for the evidence/source role it performs.","Document the boundary before aggregation or handoff.")))))))))))))</x:f>
      </x:c>
      <x:c r="T99" s="105" t="str">
        <x:f>IF(A99="","",IF(OR(LEFT(R99,7)="INVALID",LEFT(R99,10)="UNRESOLVED",LEFT(R99,21)="EVIDENCE INSUFFICIENT",Q99="",P99=""),"NOT READY","READY TO SHARE"))</x:f>
      </x:c>
      <x:c r="U99" s="101"/>
    </x:row>
    <x:row r="100">
      <x:c r="A100" s="33"/>
      <x:c r="B100" s="33"/>
      <x:c r="C100" s="33"/>
      <x:c r="D100" s="33"/>
      <x:c r="E100" s="33"/>
      <x:c r="F100" s="64"/>
      <x:c r="G100" s="33"/>
      <x:c r="H100" s="33"/>
      <x:c r="I100" s="33"/>
      <x:c r="J100" s="33"/>
      <x:c r="K100" s="33"/>
      <x:c r="L100" s="33"/>
      <x:c r="M100" s="33"/>
      <x:c r="N100" s="101"/>
      <x:c r="O100" s="101"/>
      <x:c r="P100" s="101"/>
      <x:c r="Q100" s="101"/>
      <x:c r="R100" s="105" t="str">
        <x:f>IF(A100="","",IF(COUNTIF($A$2:$A$201,A100)&gt;1,"INVALID - DUPLICATE ID",IF(OR(START!$B$6="",START!$B$7="",START!$B$8="",START!$B$9="",START!$B$10="",START!$B$11="",START!$B$12=""),"UNRESOLVED - START SCOPE",IF(OR(B100="",C100="",D100="",E100="",F100="",G100="",H100="",I100="",J100="",M100="",N100="",P100=""),"UNRESOLVED - ROW INPUT",IF(NOT(OR(EXACT(B100,"CATEGORY / DEFINITION"),EXACT(B100,"PROBLEM / DIAGNOSTIC"),EXACT(B100,"COMPARISON / ALTERNATIVES"),EXACT(B100,"IMPLEMENTATION / EVIDENCE"),EXACT(B100,"PURCHASE / SELECTION"),EXACT(B100,"RISK / OBJECTION"),EXACT(B100,"OTHER"))),"INVALID - PROMPT FAMILY",IF(NOT(OR(EXACT(D100,"Google AI Overviews"),EXACT(D100,"Google AI Mode"),EXACT(D100,"ChatGPT search"),EXACT(D100,"Microsoft Copilot / Bing AI"),EXACT(D100,"Perplexity"),EXACT(D100,"Gemini"),EXACT(D100,"Other"))),"INVALID - SURFACE",IF(AND(NOT(EXACT(START!$B$10,"MULTI-SURFACE")),NOT(EXACT(D100,START!$B$10))),"INVALID - SURFACE OUT OF SCOPE",IF(AND(NOT(EXACT(START!$B$9,"MULTI-LOCALE")),NOT(EXACT(E100,START!$B$9))),"INVALID - LOCALE OUT OF SCOPE",IF(NOT(ISNUMBER(F100)),"INVALID - OBSERVED DATE",IF(OR(F100&lt;START!$B$11,F100&gt;START!$B$12),"INVALID - DATE OUT OF SCOPE",IF(NOT(OR(EXACT(H100,"BRAND / PROVIDER"),EXACT(H100,"CITED SOURCE"),EXACT(H100,"BRAND + SOURCE"),EXACT(H100,"OTHER"))),"INVALID - APPEARANCE TYPE",IF(NOT(OR(EXACT(I100,"DIRECT PROVIDER"),EXACT(I100,"SUBSTITUTE"),EXACT(I100,"PUBLISHER / REFERENCE"),EXACT(I100,"OFFICIAL AUTHORITY / DOCUMENTATION"),EXACT(I100,"MARKETPLACE / DIRECTORY / REVIEW"),EXACT(I100,"COMMUNITY / WITNESS"),EXACT(I100,"ANALYST / RESEARCH"),EXACT(I100,"UNRESOLVED"))),"INVALID - ROLE",IF(NOT(OR(EXACT(J100,"SAME BUYER + JOB"),EXACT(J100,"PARTIAL / SUBSTITUTE"),EXACT(J100,"NONE"),EXACT(J100,"UNKNOWN"))),"INVALID - BUYER OVERLAP",IF(NOT(OR(EXACT(M100,"YES"),EXACT(M100,"NO"),EXACT(M100,"NOT APPLICABLE / NO CITATION"))),"INVALID - PASSAGE CHECK",IF(AND(OR(EXACT(H100,"CITED SOURCE"),EXACT(H100,"BRAND + SOURCE")),EXACT(M100,"NOT APPLICABLE / NO CITATION")),"INVALID - CITATION/PASSAGE CONTRADICTION",IF(NOT(OR(EXACT(N100,"YES"),EXACT(N100,"NO - ONE OBSERVATION"),EXACT(N100,"NOT TESTED YET"))),"INVALID - REPEAT STATE",IF(EXACT(I100,"UNRESOLVED"),"UNRESOLVED - SOURCE ROLE",IF(EXACT(J100,"UNKNOWN"),"UNRESOLVED - BUYER OVERLAP",IF(AND(OR(EXACT(H100,"CITED SOURCE"),EXACT(H100,"BRAND + SOURCE")),EXACT(M100,"NO")),"EVIDENCE INSUFFICIENT - PASSAGE",IF(AND(OR(EXACT(H100,"CITED SOURCE"),EXACT(H100,"BRAND + SOURCE")),EXACT(M100,"YES"),OR(K100="",L100="")),"EVIDENCE INSUFFICIENT - CITATION DETAIL",IF(AND(EXACT(N100,"YES"),O100=""),"UNRESOLVED - REPEAT GROUP",IF(AND(EXACT(I100,"DIRECT PROVIDER"),EXACT(J100,"SAME BUYER + JOB")),"DIRECT COMPETITOR EVIDENCE",IF(AND(EXACT(I100,"SUBSTITUTE"),OR(EXACT(J100,"SAME BUYER + JOB"),EXACT(J100,"PARTIAL / SUBSTITUTE"))),"SUBSTITUTE COMPETITOR EVIDENCE",IF(AND(OR(EXACT(I100,"PUBLISHER / REFERENCE"),EXACT(I100,"OFFICIAL AUTHORITY / DOCUMENTATION"),EXACT(I100,"MARKETPLACE / DIRECTORY / REVIEW"),EXACT(I100,"COMMUNITY / WITNESS"),EXACT(I100,"ANALYST / RESEARCH")),EXACT(J100,"NONE")),"INFLUENTIAL NON-RIVAL SOURCE",IF(EXACT(J100,"NONE"),"NON-RIVAL EVIDENCE OBJECT","CLASSIFIED WITH BOUNDARY")))))))))))))))))))))))))</x:f>
      </x:c>
      <x:c r="S100" s="105" t="str">
        <x:f>IF(A100="","",IF(LEFT(R100,7)="INVALID","Correct the unsupported, contradictory, out-of-scope or duplicate controlled value before interpretation.",IF(R100="UNRESOLVED - START SCOPE","Complete START scope; row validity is intentionally blocked.",IF(R100="UNRESOLVED - ROW INPUT","Complete the required observation fields before interpretation.",IF(R100="UNRESOLVED - SOURCE ROLE","Inspect why the entity/source belongs in the answer and assign its role.",IF(R100="UNRESOLVED - BUYER OVERLAP","Establish same-buyer/same-job, substitute, partial or non-rival status.",IF(R100="UNRESOLVED - REPEAT GROUP","Assign the repeat observation to a repeat group before pattern comparison.",IF(R100="EVIDENCE INSUFFICIENT - PASSAGE","Open the cited source and record what claim or passage it supports.",IF(R100="EVIDENCE INSUFFICIENT - CITATION DETAIL","Record both the cited URL and the supported claim/passage before this citation-based observation can be shared.",IF(R100="DIRECT COMPETITOR EVIDENCE","Compare answer criteria, supporting sources and entity/product evidence before choosing an intervention.",IF(R100="SUBSTITUTE COMPETITOR EVIDENCE","Map substitution conditions and buyer trade-offs before treating the source as like-for-like.",IF(R100="INFLUENTIAL NON-RIVAL SOURCE","Route the gap to source, authority, entity or passage review - not the direct-competitor set.",IF(R100="NON-RIVAL EVIDENCE OBJECT","Use the observation only for the evidence/source role it performs.","Document the boundary before aggregation or handoff.")))))))))))))</x:f>
      </x:c>
      <x:c r="T100" s="105" t="str">
        <x:f>IF(A100="","",IF(OR(LEFT(R100,7)="INVALID",LEFT(R100,10)="UNRESOLVED",LEFT(R100,21)="EVIDENCE INSUFFICIENT",Q100="",P100=""),"NOT READY","READY TO SHARE"))</x:f>
      </x:c>
      <x:c r="U100" s="101"/>
    </x:row>
    <x:row r="101">
      <x:c r="A101" s="33"/>
      <x:c r="B101" s="33"/>
      <x:c r="C101" s="33"/>
      <x:c r="D101" s="33"/>
      <x:c r="E101" s="33"/>
      <x:c r="F101" s="64"/>
      <x:c r="G101" s="33"/>
      <x:c r="H101" s="33"/>
      <x:c r="I101" s="33"/>
      <x:c r="J101" s="33"/>
      <x:c r="K101" s="33"/>
      <x:c r="L101" s="33"/>
      <x:c r="M101" s="33"/>
      <x:c r="N101" s="101"/>
      <x:c r="O101" s="101"/>
      <x:c r="P101" s="101"/>
      <x:c r="Q101" s="101"/>
      <x:c r="R101" s="105" t="str">
        <x:f>IF(A101="","",IF(COUNTIF($A$2:$A$201,A101)&gt;1,"INVALID - DUPLICATE ID",IF(OR(START!$B$6="",START!$B$7="",START!$B$8="",START!$B$9="",START!$B$10="",START!$B$11="",START!$B$12=""),"UNRESOLVED - START SCOPE",IF(OR(B101="",C101="",D101="",E101="",F101="",G101="",H101="",I101="",J101="",M101="",N101="",P101=""),"UNRESOLVED - ROW INPUT",IF(NOT(OR(EXACT(B101,"CATEGORY / DEFINITION"),EXACT(B101,"PROBLEM / DIAGNOSTIC"),EXACT(B101,"COMPARISON / ALTERNATIVES"),EXACT(B101,"IMPLEMENTATION / EVIDENCE"),EXACT(B101,"PURCHASE / SELECTION"),EXACT(B101,"RISK / OBJECTION"),EXACT(B101,"OTHER"))),"INVALID - PROMPT FAMILY",IF(NOT(OR(EXACT(D101,"Google AI Overviews"),EXACT(D101,"Google AI Mode"),EXACT(D101,"ChatGPT search"),EXACT(D101,"Microsoft Copilot / Bing AI"),EXACT(D101,"Perplexity"),EXACT(D101,"Gemini"),EXACT(D101,"Other"))),"INVALID - SURFACE",IF(AND(NOT(EXACT(START!$B$10,"MULTI-SURFACE")),NOT(EXACT(D101,START!$B$10))),"INVALID - SURFACE OUT OF SCOPE",IF(AND(NOT(EXACT(START!$B$9,"MULTI-LOCALE")),NOT(EXACT(E101,START!$B$9))),"INVALID - LOCALE OUT OF SCOPE",IF(NOT(ISNUMBER(F101)),"INVALID - OBSERVED DATE",IF(OR(F101&lt;START!$B$11,F101&gt;START!$B$12),"INVALID - DATE OUT OF SCOPE",IF(NOT(OR(EXACT(H101,"BRAND / PROVIDER"),EXACT(H101,"CITED SOURCE"),EXACT(H101,"BRAND + SOURCE"),EXACT(H101,"OTHER"))),"INVALID - APPEARANCE TYPE",IF(NOT(OR(EXACT(I101,"DIRECT PROVIDER"),EXACT(I101,"SUBSTITUTE"),EXACT(I101,"PUBLISHER / REFERENCE"),EXACT(I101,"OFFICIAL AUTHORITY / DOCUMENTATION"),EXACT(I101,"MARKETPLACE / DIRECTORY / REVIEW"),EXACT(I101,"COMMUNITY / WITNESS"),EXACT(I101,"ANALYST / RESEARCH"),EXACT(I101,"UNRESOLVED"))),"INVALID - ROLE",IF(NOT(OR(EXACT(J101,"SAME BUYER + JOB"),EXACT(J101,"PARTIAL / SUBSTITUTE"),EXACT(J101,"NONE"),EXACT(J101,"UNKNOWN"))),"INVALID - BUYER OVERLAP",IF(NOT(OR(EXACT(M101,"YES"),EXACT(M101,"NO"),EXACT(M101,"NOT APPLICABLE / NO CITATION"))),"INVALID - PASSAGE CHECK",IF(AND(OR(EXACT(H101,"CITED SOURCE"),EXACT(H101,"BRAND + SOURCE")),EXACT(M101,"NOT APPLICABLE / NO CITATION")),"INVALID - CITATION/PASSAGE CONTRADICTION",IF(NOT(OR(EXACT(N101,"YES"),EXACT(N101,"NO - ONE OBSERVATION"),EXACT(N101,"NOT TESTED YET"))),"INVALID - REPEAT STATE",IF(EXACT(I101,"UNRESOLVED"),"UNRESOLVED - SOURCE ROLE",IF(EXACT(J101,"UNKNOWN"),"UNRESOLVED - BUYER OVERLAP",IF(AND(OR(EXACT(H101,"CITED SOURCE"),EXACT(H101,"BRAND + SOURCE")),EXACT(M101,"NO")),"EVIDENCE INSUFFICIENT - PASSAGE",IF(AND(OR(EXACT(H101,"CITED SOURCE"),EXACT(H101,"BRAND + SOURCE")),EXACT(M101,"YES"),OR(K101="",L101="")),"EVIDENCE INSUFFICIENT - CITATION DETAIL",IF(AND(EXACT(N101,"YES"),O101=""),"UNRESOLVED - REPEAT GROUP",IF(AND(EXACT(I101,"DIRECT PROVIDER"),EXACT(J101,"SAME BUYER + JOB")),"DIRECT COMPETITOR EVIDENCE",IF(AND(EXACT(I101,"SUBSTITUTE"),OR(EXACT(J101,"SAME BUYER + JOB"),EXACT(J101,"PARTIAL / SUBSTITUTE"))),"SUBSTITUTE COMPETITOR EVIDENCE",IF(AND(OR(EXACT(I101,"PUBLISHER / REFERENCE"),EXACT(I101,"OFFICIAL AUTHORITY / DOCUMENTATION"),EXACT(I101,"MARKETPLACE / DIRECTORY / REVIEW"),EXACT(I101,"COMMUNITY / WITNESS"),EXACT(I101,"ANALYST / RESEARCH")),EXACT(J101,"NONE")),"INFLUENTIAL NON-RIVAL SOURCE",IF(EXACT(J101,"NONE"),"NON-RIVAL EVIDENCE OBJECT","CLASSIFIED WITH BOUNDARY")))))))))))))))))))))))))</x:f>
      </x:c>
      <x:c r="S101" s="105" t="str">
        <x:f>IF(A101="","",IF(LEFT(R101,7)="INVALID","Correct the unsupported, contradictory, out-of-scope or duplicate controlled value before interpretation.",IF(R101="UNRESOLVED - START SCOPE","Complete START scope; row validity is intentionally blocked.",IF(R101="UNRESOLVED - ROW INPUT","Complete the required observation fields before interpretation.",IF(R101="UNRESOLVED - SOURCE ROLE","Inspect why the entity/source belongs in the answer and assign its role.",IF(R101="UNRESOLVED - BUYER OVERLAP","Establish same-buyer/same-job, substitute, partial or non-rival status.",IF(R101="UNRESOLVED - REPEAT GROUP","Assign the repeat observation to a repeat group before pattern comparison.",IF(R101="EVIDENCE INSUFFICIENT - PASSAGE","Open the cited source and record what claim or passage it supports.",IF(R101="EVIDENCE INSUFFICIENT - CITATION DETAIL","Record both the cited URL and the supported claim/passage before this citation-based observation can be shared.",IF(R101="DIRECT COMPETITOR EVIDENCE","Compare answer criteria, supporting sources and entity/product evidence before choosing an intervention.",IF(R101="SUBSTITUTE COMPETITOR EVIDENCE","Map substitution conditions and buyer trade-offs before treating the source as like-for-like.",IF(R101="INFLUENTIAL NON-RIVAL SOURCE","Route the gap to source, authority, entity or passage review - not the direct-competitor set.",IF(R101="NON-RIVAL EVIDENCE OBJECT","Use the observation only for the evidence/source role it performs.","Document the boundary before aggregation or handoff.")))))))))))))</x:f>
      </x:c>
      <x:c r="T101" s="105" t="str">
        <x:f>IF(A101="","",IF(OR(LEFT(R101,7)="INVALID",LEFT(R101,10)="UNRESOLVED",LEFT(R101,21)="EVIDENCE INSUFFICIENT",Q101="",P101=""),"NOT READY","READY TO SHARE"))</x:f>
      </x:c>
      <x:c r="U101" s="101"/>
    </x:row>
    <x:row r="102">
      <x:c r="A102" s="33"/>
      <x:c r="B102" s="33"/>
      <x:c r="C102" s="33"/>
      <x:c r="D102" s="33"/>
      <x:c r="E102" s="33"/>
      <x:c r="F102" s="64"/>
      <x:c r="G102" s="33"/>
      <x:c r="H102" s="33"/>
      <x:c r="I102" s="33"/>
      <x:c r="J102" s="33"/>
      <x:c r="K102" s="33"/>
      <x:c r="L102" s="33"/>
      <x:c r="M102" s="33"/>
      <x:c r="N102" s="101"/>
      <x:c r="O102" s="101"/>
      <x:c r="P102" s="101"/>
      <x:c r="Q102" s="101"/>
      <x:c r="R102" s="105" t="str">
        <x:f>IF(A102="","",IF(COUNTIF($A$2:$A$201,A102)&gt;1,"INVALID - DUPLICATE ID",IF(OR(START!$B$6="",START!$B$7="",START!$B$8="",START!$B$9="",START!$B$10="",START!$B$11="",START!$B$12=""),"UNRESOLVED - START SCOPE",IF(OR(B102="",C102="",D102="",E102="",F102="",G102="",H102="",I102="",J102="",M102="",N102="",P102=""),"UNRESOLVED - ROW INPUT",IF(NOT(OR(EXACT(B102,"CATEGORY / DEFINITION"),EXACT(B102,"PROBLEM / DIAGNOSTIC"),EXACT(B102,"COMPARISON / ALTERNATIVES"),EXACT(B102,"IMPLEMENTATION / EVIDENCE"),EXACT(B102,"PURCHASE / SELECTION"),EXACT(B102,"RISK / OBJECTION"),EXACT(B102,"OTHER"))),"INVALID - PROMPT FAMILY",IF(NOT(OR(EXACT(D102,"Google AI Overviews"),EXACT(D102,"Google AI Mode"),EXACT(D102,"ChatGPT search"),EXACT(D102,"Microsoft Copilot / Bing AI"),EXACT(D102,"Perplexity"),EXACT(D102,"Gemini"),EXACT(D102,"Other"))),"INVALID - SURFACE",IF(AND(NOT(EXACT(START!$B$10,"MULTI-SURFACE")),NOT(EXACT(D102,START!$B$10))),"INVALID - SURFACE OUT OF SCOPE",IF(AND(NOT(EXACT(START!$B$9,"MULTI-LOCALE")),NOT(EXACT(E102,START!$B$9))),"INVALID - LOCALE OUT OF SCOPE",IF(NOT(ISNUMBER(F102)),"INVALID - OBSERVED DATE",IF(OR(F102&lt;START!$B$11,F102&gt;START!$B$12),"INVALID - DATE OUT OF SCOPE",IF(NOT(OR(EXACT(H102,"BRAND / PROVIDER"),EXACT(H102,"CITED SOURCE"),EXACT(H102,"BRAND + SOURCE"),EXACT(H102,"OTHER"))),"INVALID - APPEARANCE TYPE",IF(NOT(OR(EXACT(I102,"DIRECT PROVIDER"),EXACT(I102,"SUBSTITUTE"),EXACT(I102,"PUBLISHER / REFERENCE"),EXACT(I102,"OFFICIAL AUTHORITY / DOCUMENTATION"),EXACT(I102,"MARKETPLACE / DIRECTORY / REVIEW"),EXACT(I102,"COMMUNITY / WITNESS"),EXACT(I102,"ANALYST / RESEARCH"),EXACT(I102,"UNRESOLVED"))),"INVALID - ROLE",IF(NOT(OR(EXACT(J102,"SAME BUYER + JOB"),EXACT(J102,"PARTIAL / SUBSTITUTE"),EXACT(J102,"NONE"),EXACT(J102,"UNKNOWN"))),"INVALID - BUYER OVERLAP",IF(NOT(OR(EXACT(M102,"YES"),EXACT(M102,"NO"),EXACT(M102,"NOT APPLICABLE / NO CITATION"))),"INVALID - PASSAGE CHECK",IF(AND(OR(EXACT(H102,"CITED SOURCE"),EXACT(H102,"BRAND + SOURCE")),EXACT(M102,"NOT APPLICABLE / NO CITATION")),"INVALID - CITATION/PASSAGE CONTRADICTION",IF(NOT(OR(EXACT(N102,"YES"),EXACT(N102,"NO - ONE OBSERVATION"),EXACT(N102,"NOT TESTED YET"))),"INVALID - REPEAT STATE",IF(EXACT(I102,"UNRESOLVED"),"UNRESOLVED - SOURCE ROLE",IF(EXACT(J102,"UNKNOWN"),"UNRESOLVED - BUYER OVERLAP",IF(AND(OR(EXACT(H102,"CITED SOURCE"),EXACT(H102,"BRAND + SOURCE")),EXACT(M102,"NO")),"EVIDENCE INSUFFICIENT - PASSAGE",IF(AND(OR(EXACT(H102,"CITED SOURCE"),EXACT(H102,"BRAND + SOURCE")),EXACT(M102,"YES"),OR(K102="",L102="")),"EVIDENCE INSUFFICIENT - CITATION DETAIL",IF(AND(EXACT(N102,"YES"),O102=""),"UNRESOLVED - REPEAT GROUP",IF(AND(EXACT(I102,"DIRECT PROVIDER"),EXACT(J102,"SAME BUYER + JOB")),"DIRECT COMPETITOR EVIDENCE",IF(AND(EXACT(I102,"SUBSTITUTE"),OR(EXACT(J102,"SAME BUYER + JOB"),EXACT(J102,"PARTIAL / SUBSTITUTE"))),"SUBSTITUTE COMPETITOR EVIDENCE",IF(AND(OR(EXACT(I102,"PUBLISHER / REFERENCE"),EXACT(I102,"OFFICIAL AUTHORITY / DOCUMENTATION"),EXACT(I102,"MARKETPLACE / DIRECTORY / REVIEW"),EXACT(I102,"COMMUNITY / WITNESS"),EXACT(I102,"ANALYST / RESEARCH")),EXACT(J102,"NONE")),"INFLUENTIAL NON-RIVAL SOURCE",IF(EXACT(J102,"NONE"),"NON-RIVAL EVIDENCE OBJECT","CLASSIFIED WITH BOUNDARY")))))))))))))))))))))))))</x:f>
      </x:c>
      <x:c r="S102" s="105" t="str">
        <x:f>IF(A102="","",IF(LEFT(R102,7)="INVALID","Correct the unsupported, contradictory, out-of-scope or duplicate controlled value before interpretation.",IF(R102="UNRESOLVED - START SCOPE","Complete START scope; row validity is intentionally blocked.",IF(R102="UNRESOLVED - ROW INPUT","Complete the required observation fields before interpretation.",IF(R102="UNRESOLVED - SOURCE ROLE","Inspect why the entity/source belongs in the answer and assign its role.",IF(R102="UNRESOLVED - BUYER OVERLAP","Establish same-buyer/same-job, substitute, partial or non-rival status.",IF(R102="UNRESOLVED - REPEAT GROUP","Assign the repeat observation to a repeat group before pattern comparison.",IF(R102="EVIDENCE INSUFFICIENT - PASSAGE","Open the cited source and record what claim or passage it supports.",IF(R102="EVIDENCE INSUFFICIENT - CITATION DETAIL","Record both the cited URL and the supported claim/passage before this citation-based observation can be shared.",IF(R102="DIRECT COMPETITOR EVIDENCE","Compare answer criteria, supporting sources and entity/product evidence before choosing an intervention.",IF(R102="SUBSTITUTE COMPETITOR EVIDENCE","Map substitution conditions and buyer trade-offs before treating the source as like-for-like.",IF(R102="INFLUENTIAL NON-RIVAL SOURCE","Route the gap to source, authority, entity or passage review - not the direct-competitor set.",IF(R102="NON-RIVAL EVIDENCE OBJECT","Use the observation only for the evidence/source role it performs.","Document the boundary before aggregation or handoff.")))))))))))))</x:f>
      </x:c>
      <x:c r="T102" s="105" t="str">
        <x:f>IF(A102="","",IF(OR(LEFT(R102,7)="INVALID",LEFT(R102,10)="UNRESOLVED",LEFT(R102,21)="EVIDENCE INSUFFICIENT",Q102="",P102=""),"NOT READY","READY TO SHARE"))</x:f>
      </x:c>
      <x:c r="U102" s="101"/>
    </x:row>
    <x:row r="103">
      <x:c r="A103" s="33"/>
      <x:c r="B103" s="33"/>
      <x:c r="C103" s="33"/>
      <x:c r="D103" s="33"/>
      <x:c r="E103" s="33"/>
      <x:c r="F103" s="64"/>
      <x:c r="G103" s="33"/>
      <x:c r="H103" s="33"/>
      <x:c r="I103" s="33"/>
      <x:c r="J103" s="33"/>
      <x:c r="K103" s="33"/>
      <x:c r="L103" s="33"/>
      <x:c r="M103" s="33"/>
      <x:c r="N103" s="101"/>
      <x:c r="O103" s="101"/>
      <x:c r="P103" s="101"/>
      <x:c r="Q103" s="101"/>
      <x:c r="R103" s="105" t="str">
        <x:f>IF(A103="","",IF(COUNTIF($A$2:$A$201,A103)&gt;1,"INVALID - DUPLICATE ID",IF(OR(START!$B$6="",START!$B$7="",START!$B$8="",START!$B$9="",START!$B$10="",START!$B$11="",START!$B$12=""),"UNRESOLVED - START SCOPE",IF(OR(B103="",C103="",D103="",E103="",F103="",G103="",H103="",I103="",J103="",M103="",N103="",P103=""),"UNRESOLVED - ROW INPUT",IF(NOT(OR(EXACT(B103,"CATEGORY / DEFINITION"),EXACT(B103,"PROBLEM / DIAGNOSTIC"),EXACT(B103,"COMPARISON / ALTERNATIVES"),EXACT(B103,"IMPLEMENTATION / EVIDENCE"),EXACT(B103,"PURCHASE / SELECTION"),EXACT(B103,"RISK / OBJECTION"),EXACT(B103,"OTHER"))),"INVALID - PROMPT FAMILY",IF(NOT(OR(EXACT(D103,"Google AI Overviews"),EXACT(D103,"Google AI Mode"),EXACT(D103,"ChatGPT search"),EXACT(D103,"Microsoft Copilot / Bing AI"),EXACT(D103,"Perplexity"),EXACT(D103,"Gemini"),EXACT(D103,"Other"))),"INVALID - SURFACE",IF(AND(NOT(EXACT(START!$B$10,"MULTI-SURFACE")),NOT(EXACT(D103,START!$B$10))),"INVALID - SURFACE OUT OF SCOPE",IF(AND(NOT(EXACT(START!$B$9,"MULTI-LOCALE")),NOT(EXACT(E103,START!$B$9))),"INVALID - LOCALE OUT OF SCOPE",IF(NOT(ISNUMBER(F103)),"INVALID - OBSERVED DATE",IF(OR(F103&lt;START!$B$11,F103&gt;START!$B$12),"INVALID - DATE OUT OF SCOPE",IF(NOT(OR(EXACT(H103,"BRAND / PROVIDER"),EXACT(H103,"CITED SOURCE"),EXACT(H103,"BRAND + SOURCE"),EXACT(H103,"OTHER"))),"INVALID - APPEARANCE TYPE",IF(NOT(OR(EXACT(I103,"DIRECT PROVIDER"),EXACT(I103,"SUBSTITUTE"),EXACT(I103,"PUBLISHER / REFERENCE"),EXACT(I103,"OFFICIAL AUTHORITY / DOCUMENTATION"),EXACT(I103,"MARKETPLACE / DIRECTORY / REVIEW"),EXACT(I103,"COMMUNITY / WITNESS"),EXACT(I103,"ANALYST / RESEARCH"),EXACT(I103,"UNRESOLVED"))),"INVALID - ROLE",IF(NOT(OR(EXACT(J103,"SAME BUYER + JOB"),EXACT(J103,"PARTIAL / SUBSTITUTE"),EXACT(J103,"NONE"),EXACT(J103,"UNKNOWN"))),"INVALID - BUYER OVERLAP",IF(NOT(OR(EXACT(M103,"YES"),EXACT(M103,"NO"),EXACT(M103,"NOT APPLICABLE / NO CITATION"))),"INVALID - PASSAGE CHECK",IF(AND(OR(EXACT(H103,"CITED SOURCE"),EXACT(H103,"BRAND + SOURCE")),EXACT(M103,"NOT APPLICABLE / NO CITATION")),"INVALID - CITATION/PASSAGE CONTRADICTION",IF(NOT(OR(EXACT(N103,"YES"),EXACT(N103,"NO - ONE OBSERVATION"),EXACT(N103,"NOT TESTED YET"))),"INVALID - REPEAT STATE",IF(EXACT(I103,"UNRESOLVED"),"UNRESOLVED - SOURCE ROLE",IF(EXACT(J103,"UNKNOWN"),"UNRESOLVED - BUYER OVERLAP",IF(AND(OR(EXACT(H103,"CITED SOURCE"),EXACT(H103,"BRAND + SOURCE")),EXACT(M103,"NO")),"EVIDENCE INSUFFICIENT - PASSAGE",IF(AND(OR(EXACT(H103,"CITED SOURCE"),EXACT(H103,"BRAND + SOURCE")),EXACT(M103,"YES"),OR(K103="",L103="")),"EVIDENCE INSUFFICIENT - CITATION DETAIL",IF(AND(EXACT(N103,"YES"),O103=""),"UNRESOLVED - REPEAT GROUP",IF(AND(EXACT(I103,"DIRECT PROVIDER"),EXACT(J103,"SAME BUYER + JOB")),"DIRECT COMPETITOR EVIDENCE",IF(AND(EXACT(I103,"SUBSTITUTE"),OR(EXACT(J103,"SAME BUYER + JOB"),EXACT(J103,"PARTIAL / SUBSTITUTE"))),"SUBSTITUTE COMPETITOR EVIDENCE",IF(AND(OR(EXACT(I103,"PUBLISHER / REFERENCE"),EXACT(I103,"OFFICIAL AUTHORITY / DOCUMENTATION"),EXACT(I103,"MARKETPLACE / DIRECTORY / REVIEW"),EXACT(I103,"COMMUNITY / WITNESS"),EXACT(I103,"ANALYST / RESEARCH")),EXACT(J103,"NONE")),"INFLUENTIAL NON-RIVAL SOURCE",IF(EXACT(J103,"NONE"),"NON-RIVAL EVIDENCE OBJECT","CLASSIFIED WITH BOUNDARY")))))))))))))))))))))))))</x:f>
      </x:c>
      <x:c r="S103" s="105" t="str">
        <x:f>IF(A103="","",IF(LEFT(R103,7)="INVALID","Correct the unsupported, contradictory, out-of-scope or duplicate controlled value before interpretation.",IF(R103="UNRESOLVED - START SCOPE","Complete START scope; row validity is intentionally blocked.",IF(R103="UNRESOLVED - ROW INPUT","Complete the required observation fields before interpretation.",IF(R103="UNRESOLVED - SOURCE ROLE","Inspect why the entity/source belongs in the answer and assign its role.",IF(R103="UNRESOLVED - BUYER OVERLAP","Establish same-buyer/same-job, substitute, partial or non-rival status.",IF(R103="UNRESOLVED - REPEAT GROUP","Assign the repeat observation to a repeat group before pattern comparison.",IF(R103="EVIDENCE INSUFFICIENT - PASSAGE","Open the cited source and record what claim or passage it supports.",IF(R103="EVIDENCE INSUFFICIENT - CITATION DETAIL","Record both the cited URL and the supported claim/passage before this citation-based observation can be shared.",IF(R103="DIRECT COMPETITOR EVIDENCE","Compare answer criteria, supporting sources and entity/product evidence before choosing an intervention.",IF(R103="SUBSTITUTE COMPETITOR EVIDENCE","Map substitution conditions and buyer trade-offs before treating the source as like-for-like.",IF(R103="INFLUENTIAL NON-RIVAL SOURCE","Route the gap to source, authority, entity or passage review - not the direct-competitor set.",IF(R103="NON-RIVAL EVIDENCE OBJECT","Use the observation only for the evidence/source role it performs.","Document the boundary before aggregation or handoff.")))))))))))))</x:f>
      </x:c>
      <x:c r="T103" s="105" t="str">
        <x:f>IF(A103="","",IF(OR(LEFT(R103,7)="INVALID",LEFT(R103,10)="UNRESOLVED",LEFT(R103,21)="EVIDENCE INSUFFICIENT",Q103="",P103=""),"NOT READY","READY TO SHARE"))</x:f>
      </x:c>
      <x:c r="U103" s="101"/>
    </x:row>
    <x:row r="104">
      <x:c r="A104" s="33"/>
      <x:c r="B104" s="33"/>
      <x:c r="C104" s="33"/>
      <x:c r="D104" s="33"/>
      <x:c r="E104" s="33"/>
      <x:c r="F104" s="64"/>
      <x:c r="G104" s="33"/>
      <x:c r="H104" s="33"/>
      <x:c r="I104" s="33"/>
      <x:c r="J104" s="33"/>
      <x:c r="K104" s="33"/>
      <x:c r="L104" s="33"/>
      <x:c r="M104" s="33"/>
      <x:c r="N104" s="101"/>
      <x:c r="O104" s="101"/>
      <x:c r="P104" s="101"/>
      <x:c r="Q104" s="101"/>
      <x:c r="R104" s="105" t="str">
        <x:f>IF(A104="","",IF(COUNTIF($A$2:$A$201,A104)&gt;1,"INVALID - DUPLICATE ID",IF(OR(START!$B$6="",START!$B$7="",START!$B$8="",START!$B$9="",START!$B$10="",START!$B$11="",START!$B$12=""),"UNRESOLVED - START SCOPE",IF(OR(B104="",C104="",D104="",E104="",F104="",G104="",H104="",I104="",J104="",M104="",N104="",P104=""),"UNRESOLVED - ROW INPUT",IF(NOT(OR(EXACT(B104,"CATEGORY / DEFINITION"),EXACT(B104,"PROBLEM / DIAGNOSTIC"),EXACT(B104,"COMPARISON / ALTERNATIVES"),EXACT(B104,"IMPLEMENTATION / EVIDENCE"),EXACT(B104,"PURCHASE / SELECTION"),EXACT(B104,"RISK / OBJECTION"),EXACT(B104,"OTHER"))),"INVALID - PROMPT FAMILY",IF(NOT(OR(EXACT(D104,"Google AI Overviews"),EXACT(D104,"Google AI Mode"),EXACT(D104,"ChatGPT search"),EXACT(D104,"Microsoft Copilot / Bing AI"),EXACT(D104,"Perplexity"),EXACT(D104,"Gemini"),EXACT(D104,"Other"))),"INVALID - SURFACE",IF(AND(NOT(EXACT(START!$B$10,"MULTI-SURFACE")),NOT(EXACT(D104,START!$B$10))),"INVALID - SURFACE OUT OF SCOPE",IF(AND(NOT(EXACT(START!$B$9,"MULTI-LOCALE")),NOT(EXACT(E104,START!$B$9))),"INVALID - LOCALE OUT OF SCOPE",IF(NOT(ISNUMBER(F104)),"INVALID - OBSERVED DATE",IF(OR(F104&lt;START!$B$11,F104&gt;START!$B$12),"INVALID - DATE OUT OF SCOPE",IF(NOT(OR(EXACT(H104,"BRAND / PROVIDER"),EXACT(H104,"CITED SOURCE"),EXACT(H104,"BRAND + SOURCE"),EXACT(H104,"OTHER"))),"INVALID - APPEARANCE TYPE",IF(NOT(OR(EXACT(I104,"DIRECT PROVIDER"),EXACT(I104,"SUBSTITUTE"),EXACT(I104,"PUBLISHER / REFERENCE"),EXACT(I104,"OFFICIAL AUTHORITY / DOCUMENTATION"),EXACT(I104,"MARKETPLACE / DIRECTORY / REVIEW"),EXACT(I104,"COMMUNITY / WITNESS"),EXACT(I104,"ANALYST / RESEARCH"),EXACT(I104,"UNRESOLVED"))),"INVALID - ROLE",IF(NOT(OR(EXACT(J104,"SAME BUYER + JOB"),EXACT(J104,"PARTIAL / SUBSTITUTE"),EXACT(J104,"NONE"),EXACT(J104,"UNKNOWN"))),"INVALID - BUYER OVERLAP",IF(NOT(OR(EXACT(M104,"YES"),EXACT(M104,"NO"),EXACT(M104,"NOT APPLICABLE / NO CITATION"))),"INVALID - PASSAGE CHECK",IF(AND(OR(EXACT(H104,"CITED SOURCE"),EXACT(H104,"BRAND + SOURCE")),EXACT(M104,"NOT APPLICABLE / NO CITATION")),"INVALID - CITATION/PASSAGE CONTRADICTION",IF(NOT(OR(EXACT(N104,"YES"),EXACT(N104,"NO - ONE OBSERVATION"),EXACT(N104,"NOT TESTED YET"))),"INVALID - REPEAT STATE",IF(EXACT(I104,"UNRESOLVED"),"UNRESOLVED - SOURCE ROLE",IF(EXACT(J104,"UNKNOWN"),"UNRESOLVED - BUYER OVERLAP",IF(AND(OR(EXACT(H104,"CITED SOURCE"),EXACT(H104,"BRAND + SOURCE")),EXACT(M104,"NO")),"EVIDENCE INSUFFICIENT - PASSAGE",IF(AND(OR(EXACT(H104,"CITED SOURCE"),EXACT(H104,"BRAND + SOURCE")),EXACT(M104,"YES"),OR(K104="",L104="")),"EVIDENCE INSUFFICIENT - CITATION DETAIL",IF(AND(EXACT(N104,"YES"),O104=""),"UNRESOLVED - REPEAT GROUP",IF(AND(EXACT(I104,"DIRECT PROVIDER"),EXACT(J104,"SAME BUYER + JOB")),"DIRECT COMPETITOR EVIDENCE",IF(AND(EXACT(I104,"SUBSTITUTE"),OR(EXACT(J104,"SAME BUYER + JOB"),EXACT(J104,"PARTIAL / SUBSTITUTE"))),"SUBSTITUTE COMPETITOR EVIDENCE",IF(AND(OR(EXACT(I104,"PUBLISHER / REFERENCE"),EXACT(I104,"OFFICIAL AUTHORITY / DOCUMENTATION"),EXACT(I104,"MARKETPLACE / DIRECTORY / REVIEW"),EXACT(I104,"COMMUNITY / WITNESS"),EXACT(I104,"ANALYST / RESEARCH")),EXACT(J104,"NONE")),"INFLUENTIAL NON-RIVAL SOURCE",IF(EXACT(J104,"NONE"),"NON-RIVAL EVIDENCE OBJECT","CLASSIFIED WITH BOUNDARY")))))))))))))))))))))))))</x:f>
      </x:c>
      <x:c r="S104" s="105" t="str">
        <x:f>IF(A104="","",IF(LEFT(R104,7)="INVALID","Correct the unsupported, contradictory, out-of-scope or duplicate controlled value before interpretation.",IF(R104="UNRESOLVED - START SCOPE","Complete START scope; row validity is intentionally blocked.",IF(R104="UNRESOLVED - ROW INPUT","Complete the required observation fields before interpretation.",IF(R104="UNRESOLVED - SOURCE ROLE","Inspect why the entity/source belongs in the answer and assign its role.",IF(R104="UNRESOLVED - BUYER OVERLAP","Establish same-buyer/same-job, substitute, partial or non-rival status.",IF(R104="UNRESOLVED - REPEAT GROUP","Assign the repeat observation to a repeat group before pattern comparison.",IF(R104="EVIDENCE INSUFFICIENT - PASSAGE","Open the cited source and record what claim or passage it supports.",IF(R104="EVIDENCE INSUFFICIENT - CITATION DETAIL","Record both the cited URL and the supported claim/passage before this citation-based observation can be shared.",IF(R104="DIRECT COMPETITOR EVIDENCE","Compare answer criteria, supporting sources and entity/product evidence before choosing an intervention.",IF(R104="SUBSTITUTE COMPETITOR EVIDENCE","Map substitution conditions and buyer trade-offs before treating the source as like-for-like.",IF(R104="INFLUENTIAL NON-RIVAL SOURCE","Route the gap to source, authority, entity or passage review - not the direct-competitor set.",IF(R104="NON-RIVAL EVIDENCE OBJECT","Use the observation only for the evidence/source role it performs.","Document the boundary before aggregation or handoff.")))))))))))))</x:f>
      </x:c>
      <x:c r="T104" s="105" t="str">
        <x:f>IF(A104="","",IF(OR(LEFT(R104,7)="INVALID",LEFT(R104,10)="UNRESOLVED",LEFT(R104,21)="EVIDENCE INSUFFICIENT",Q104="",P104=""),"NOT READY","READY TO SHARE"))</x:f>
      </x:c>
      <x:c r="U104" s="101"/>
    </x:row>
    <x:row r="105">
      <x:c r="A105" s="33"/>
      <x:c r="B105" s="33"/>
      <x:c r="C105" s="33"/>
      <x:c r="D105" s="33"/>
      <x:c r="E105" s="33"/>
      <x:c r="F105" s="64"/>
      <x:c r="G105" s="33"/>
      <x:c r="H105" s="33"/>
      <x:c r="I105" s="33"/>
      <x:c r="J105" s="33"/>
      <x:c r="K105" s="33"/>
      <x:c r="L105" s="33"/>
      <x:c r="M105" s="33"/>
      <x:c r="N105" s="101"/>
      <x:c r="O105" s="101"/>
      <x:c r="P105" s="101"/>
      <x:c r="Q105" s="101"/>
      <x:c r="R105" s="105" t="str">
        <x:f>IF(A105="","",IF(COUNTIF($A$2:$A$201,A105)&gt;1,"INVALID - DUPLICATE ID",IF(OR(START!$B$6="",START!$B$7="",START!$B$8="",START!$B$9="",START!$B$10="",START!$B$11="",START!$B$12=""),"UNRESOLVED - START SCOPE",IF(OR(B105="",C105="",D105="",E105="",F105="",G105="",H105="",I105="",J105="",M105="",N105="",P105=""),"UNRESOLVED - ROW INPUT",IF(NOT(OR(EXACT(B105,"CATEGORY / DEFINITION"),EXACT(B105,"PROBLEM / DIAGNOSTIC"),EXACT(B105,"COMPARISON / ALTERNATIVES"),EXACT(B105,"IMPLEMENTATION / EVIDENCE"),EXACT(B105,"PURCHASE / SELECTION"),EXACT(B105,"RISK / OBJECTION"),EXACT(B105,"OTHER"))),"INVALID - PROMPT FAMILY",IF(NOT(OR(EXACT(D105,"Google AI Overviews"),EXACT(D105,"Google AI Mode"),EXACT(D105,"ChatGPT search"),EXACT(D105,"Microsoft Copilot / Bing AI"),EXACT(D105,"Perplexity"),EXACT(D105,"Gemini"),EXACT(D105,"Other"))),"INVALID - SURFACE",IF(AND(NOT(EXACT(START!$B$10,"MULTI-SURFACE")),NOT(EXACT(D105,START!$B$10))),"INVALID - SURFACE OUT OF SCOPE",IF(AND(NOT(EXACT(START!$B$9,"MULTI-LOCALE")),NOT(EXACT(E105,START!$B$9))),"INVALID - LOCALE OUT OF SCOPE",IF(NOT(ISNUMBER(F105)),"INVALID - OBSERVED DATE",IF(OR(F105&lt;START!$B$11,F105&gt;START!$B$12),"INVALID - DATE OUT OF SCOPE",IF(NOT(OR(EXACT(H105,"BRAND / PROVIDER"),EXACT(H105,"CITED SOURCE"),EXACT(H105,"BRAND + SOURCE"),EXACT(H105,"OTHER"))),"INVALID - APPEARANCE TYPE",IF(NOT(OR(EXACT(I105,"DIRECT PROVIDER"),EXACT(I105,"SUBSTITUTE"),EXACT(I105,"PUBLISHER / REFERENCE"),EXACT(I105,"OFFICIAL AUTHORITY / DOCUMENTATION"),EXACT(I105,"MARKETPLACE / DIRECTORY / REVIEW"),EXACT(I105,"COMMUNITY / WITNESS"),EXACT(I105,"ANALYST / RESEARCH"),EXACT(I105,"UNRESOLVED"))),"INVALID - ROLE",IF(NOT(OR(EXACT(J105,"SAME BUYER + JOB"),EXACT(J105,"PARTIAL / SUBSTITUTE"),EXACT(J105,"NONE"),EXACT(J105,"UNKNOWN"))),"INVALID - BUYER OVERLAP",IF(NOT(OR(EXACT(M105,"YES"),EXACT(M105,"NO"),EXACT(M105,"NOT APPLICABLE / NO CITATION"))),"INVALID - PASSAGE CHECK",IF(AND(OR(EXACT(H105,"CITED SOURCE"),EXACT(H105,"BRAND + SOURCE")),EXACT(M105,"NOT APPLICABLE / NO CITATION")),"INVALID - CITATION/PASSAGE CONTRADICTION",IF(NOT(OR(EXACT(N105,"YES"),EXACT(N105,"NO - ONE OBSERVATION"),EXACT(N105,"NOT TESTED YET"))),"INVALID - REPEAT STATE",IF(EXACT(I105,"UNRESOLVED"),"UNRESOLVED - SOURCE ROLE",IF(EXACT(J105,"UNKNOWN"),"UNRESOLVED - BUYER OVERLAP",IF(AND(OR(EXACT(H105,"CITED SOURCE"),EXACT(H105,"BRAND + SOURCE")),EXACT(M105,"NO")),"EVIDENCE INSUFFICIENT - PASSAGE",IF(AND(OR(EXACT(H105,"CITED SOURCE"),EXACT(H105,"BRAND + SOURCE")),EXACT(M105,"YES"),OR(K105="",L105="")),"EVIDENCE INSUFFICIENT - CITATION DETAIL",IF(AND(EXACT(N105,"YES"),O105=""),"UNRESOLVED - REPEAT GROUP",IF(AND(EXACT(I105,"DIRECT PROVIDER"),EXACT(J105,"SAME BUYER + JOB")),"DIRECT COMPETITOR EVIDENCE",IF(AND(EXACT(I105,"SUBSTITUTE"),OR(EXACT(J105,"SAME BUYER + JOB"),EXACT(J105,"PARTIAL / SUBSTITUTE"))),"SUBSTITUTE COMPETITOR EVIDENCE",IF(AND(OR(EXACT(I105,"PUBLISHER / REFERENCE"),EXACT(I105,"OFFICIAL AUTHORITY / DOCUMENTATION"),EXACT(I105,"MARKETPLACE / DIRECTORY / REVIEW"),EXACT(I105,"COMMUNITY / WITNESS"),EXACT(I105,"ANALYST / RESEARCH")),EXACT(J105,"NONE")),"INFLUENTIAL NON-RIVAL SOURCE",IF(EXACT(J105,"NONE"),"NON-RIVAL EVIDENCE OBJECT","CLASSIFIED WITH BOUNDARY")))))))))))))))))))))))))</x:f>
      </x:c>
      <x:c r="S105" s="105" t="str">
        <x:f>IF(A105="","",IF(LEFT(R105,7)="INVALID","Correct the unsupported, contradictory, out-of-scope or duplicate controlled value before interpretation.",IF(R105="UNRESOLVED - START SCOPE","Complete START scope; row validity is intentionally blocked.",IF(R105="UNRESOLVED - ROW INPUT","Complete the required observation fields before interpretation.",IF(R105="UNRESOLVED - SOURCE ROLE","Inspect why the entity/source belongs in the answer and assign its role.",IF(R105="UNRESOLVED - BUYER OVERLAP","Establish same-buyer/same-job, substitute, partial or non-rival status.",IF(R105="UNRESOLVED - REPEAT GROUP","Assign the repeat observation to a repeat group before pattern comparison.",IF(R105="EVIDENCE INSUFFICIENT - PASSAGE","Open the cited source and record what claim or passage it supports.",IF(R105="EVIDENCE INSUFFICIENT - CITATION DETAIL","Record both the cited URL and the supported claim/passage before this citation-based observation can be shared.",IF(R105="DIRECT COMPETITOR EVIDENCE","Compare answer criteria, supporting sources and entity/product evidence before choosing an intervention.",IF(R105="SUBSTITUTE COMPETITOR EVIDENCE","Map substitution conditions and buyer trade-offs before treating the source as like-for-like.",IF(R105="INFLUENTIAL NON-RIVAL SOURCE","Route the gap to source, authority, entity or passage review - not the direct-competitor set.",IF(R105="NON-RIVAL EVIDENCE OBJECT","Use the observation only for the evidence/source role it performs.","Document the boundary before aggregation or handoff.")))))))))))))</x:f>
      </x:c>
      <x:c r="T105" s="105" t="str">
        <x:f>IF(A105="","",IF(OR(LEFT(R105,7)="INVALID",LEFT(R105,10)="UNRESOLVED",LEFT(R105,21)="EVIDENCE INSUFFICIENT",Q105="",P105=""),"NOT READY","READY TO SHARE"))</x:f>
      </x:c>
      <x:c r="U105" s="101"/>
    </x:row>
    <x:row r="106">
      <x:c r="A106" s="33"/>
      <x:c r="B106" s="33"/>
      <x:c r="C106" s="33"/>
      <x:c r="D106" s="33"/>
      <x:c r="E106" s="33"/>
      <x:c r="F106" s="64"/>
      <x:c r="G106" s="33"/>
      <x:c r="H106" s="33"/>
      <x:c r="I106" s="33"/>
      <x:c r="J106" s="33"/>
      <x:c r="K106" s="33"/>
      <x:c r="L106" s="33"/>
      <x:c r="M106" s="33"/>
      <x:c r="N106" s="101"/>
      <x:c r="O106" s="101"/>
      <x:c r="P106" s="101"/>
      <x:c r="Q106" s="101"/>
      <x:c r="R106" s="105" t="str">
        <x:f>IF(A106="","",IF(COUNTIF($A$2:$A$201,A106)&gt;1,"INVALID - DUPLICATE ID",IF(OR(START!$B$6="",START!$B$7="",START!$B$8="",START!$B$9="",START!$B$10="",START!$B$11="",START!$B$12=""),"UNRESOLVED - START SCOPE",IF(OR(B106="",C106="",D106="",E106="",F106="",G106="",H106="",I106="",J106="",M106="",N106="",P106=""),"UNRESOLVED - ROW INPUT",IF(NOT(OR(EXACT(B106,"CATEGORY / DEFINITION"),EXACT(B106,"PROBLEM / DIAGNOSTIC"),EXACT(B106,"COMPARISON / ALTERNATIVES"),EXACT(B106,"IMPLEMENTATION / EVIDENCE"),EXACT(B106,"PURCHASE / SELECTION"),EXACT(B106,"RISK / OBJECTION"),EXACT(B106,"OTHER"))),"INVALID - PROMPT FAMILY",IF(NOT(OR(EXACT(D106,"Google AI Overviews"),EXACT(D106,"Google AI Mode"),EXACT(D106,"ChatGPT search"),EXACT(D106,"Microsoft Copilot / Bing AI"),EXACT(D106,"Perplexity"),EXACT(D106,"Gemini"),EXACT(D106,"Other"))),"INVALID - SURFACE",IF(AND(NOT(EXACT(START!$B$10,"MULTI-SURFACE")),NOT(EXACT(D106,START!$B$10))),"INVALID - SURFACE OUT OF SCOPE",IF(AND(NOT(EXACT(START!$B$9,"MULTI-LOCALE")),NOT(EXACT(E106,START!$B$9))),"INVALID - LOCALE OUT OF SCOPE",IF(NOT(ISNUMBER(F106)),"INVALID - OBSERVED DATE",IF(OR(F106&lt;START!$B$11,F106&gt;START!$B$12),"INVALID - DATE OUT OF SCOPE",IF(NOT(OR(EXACT(H106,"BRAND / PROVIDER"),EXACT(H106,"CITED SOURCE"),EXACT(H106,"BRAND + SOURCE"),EXACT(H106,"OTHER"))),"INVALID - APPEARANCE TYPE",IF(NOT(OR(EXACT(I106,"DIRECT PROVIDER"),EXACT(I106,"SUBSTITUTE"),EXACT(I106,"PUBLISHER / REFERENCE"),EXACT(I106,"OFFICIAL AUTHORITY / DOCUMENTATION"),EXACT(I106,"MARKETPLACE / DIRECTORY / REVIEW"),EXACT(I106,"COMMUNITY / WITNESS"),EXACT(I106,"ANALYST / RESEARCH"),EXACT(I106,"UNRESOLVED"))),"INVALID - ROLE",IF(NOT(OR(EXACT(J106,"SAME BUYER + JOB"),EXACT(J106,"PARTIAL / SUBSTITUTE"),EXACT(J106,"NONE"),EXACT(J106,"UNKNOWN"))),"INVALID - BUYER OVERLAP",IF(NOT(OR(EXACT(M106,"YES"),EXACT(M106,"NO"),EXACT(M106,"NOT APPLICABLE / NO CITATION"))),"INVALID - PASSAGE CHECK",IF(AND(OR(EXACT(H106,"CITED SOURCE"),EXACT(H106,"BRAND + SOURCE")),EXACT(M106,"NOT APPLICABLE / NO CITATION")),"INVALID - CITATION/PASSAGE CONTRADICTION",IF(NOT(OR(EXACT(N106,"YES"),EXACT(N106,"NO - ONE OBSERVATION"),EXACT(N106,"NOT TESTED YET"))),"INVALID - REPEAT STATE",IF(EXACT(I106,"UNRESOLVED"),"UNRESOLVED - SOURCE ROLE",IF(EXACT(J106,"UNKNOWN"),"UNRESOLVED - BUYER OVERLAP",IF(AND(OR(EXACT(H106,"CITED SOURCE"),EXACT(H106,"BRAND + SOURCE")),EXACT(M106,"NO")),"EVIDENCE INSUFFICIENT - PASSAGE",IF(AND(OR(EXACT(H106,"CITED SOURCE"),EXACT(H106,"BRAND + SOURCE")),EXACT(M106,"YES"),OR(K106="",L106="")),"EVIDENCE INSUFFICIENT - CITATION DETAIL",IF(AND(EXACT(N106,"YES"),O106=""),"UNRESOLVED - REPEAT GROUP",IF(AND(EXACT(I106,"DIRECT PROVIDER"),EXACT(J106,"SAME BUYER + JOB")),"DIRECT COMPETITOR EVIDENCE",IF(AND(EXACT(I106,"SUBSTITUTE"),OR(EXACT(J106,"SAME BUYER + JOB"),EXACT(J106,"PARTIAL / SUBSTITUTE"))),"SUBSTITUTE COMPETITOR EVIDENCE",IF(AND(OR(EXACT(I106,"PUBLISHER / REFERENCE"),EXACT(I106,"OFFICIAL AUTHORITY / DOCUMENTATION"),EXACT(I106,"MARKETPLACE / DIRECTORY / REVIEW"),EXACT(I106,"COMMUNITY / WITNESS"),EXACT(I106,"ANALYST / RESEARCH")),EXACT(J106,"NONE")),"INFLUENTIAL NON-RIVAL SOURCE",IF(EXACT(J106,"NONE"),"NON-RIVAL EVIDENCE OBJECT","CLASSIFIED WITH BOUNDARY")))))))))))))))))))))))))</x:f>
      </x:c>
      <x:c r="S106" s="105" t="str">
        <x:f>IF(A106="","",IF(LEFT(R106,7)="INVALID","Correct the unsupported, contradictory, out-of-scope or duplicate controlled value before interpretation.",IF(R106="UNRESOLVED - START SCOPE","Complete START scope; row validity is intentionally blocked.",IF(R106="UNRESOLVED - ROW INPUT","Complete the required observation fields before interpretation.",IF(R106="UNRESOLVED - SOURCE ROLE","Inspect why the entity/source belongs in the answer and assign its role.",IF(R106="UNRESOLVED - BUYER OVERLAP","Establish same-buyer/same-job, substitute, partial or non-rival status.",IF(R106="UNRESOLVED - REPEAT GROUP","Assign the repeat observation to a repeat group before pattern comparison.",IF(R106="EVIDENCE INSUFFICIENT - PASSAGE","Open the cited source and record what claim or passage it supports.",IF(R106="EVIDENCE INSUFFICIENT - CITATION DETAIL","Record both the cited URL and the supported claim/passage before this citation-based observation can be shared.",IF(R106="DIRECT COMPETITOR EVIDENCE","Compare answer criteria, supporting sources and entity/product evidence before choosing an intervention.",IF(R106="SUBSTITUTE COMPETITOR EVIDENCE","Map substitution conditions and buyer trade-offs before treating the source as like-for-like.",IF(R106="INFLUENTIAL NON-RIVAL SOURCE","Route the gap to source, authority, entity or passage review - not the direct-competitor set.",IF(R106="NON-RIVAL EVIDENCE OBJECT","Use the observation only for the evidence/source role it performs.","Document the boundary before aggregation or handoff.")))))))))))))</x:f>
      </x:c>
      <x:c r="T106" s="105" t="str">
        <x:f>IF(A106="","",IF(OR(LEFT(R106,7)="INVALID",LEFT(R106,10)="UNRESOLVED",LEFT(R106,21)="EVIDENCE INSUFFICIENT",Q106="",P106=""),"NOT READY","READY TO SHARE"))</x:f>
      </x:c>
      <x:c r="U106" s="101"/>
    </x:row>
    <x:row r="107">
      <x:c r="A107" s="33"/>
      <x:c r="B107" s="33"/>
      <x:c r="C107" s="33"/>
      <x:c r="D107" s="33"/>
      <x:c r="E107" s="33"/>
      <x:c r="F107" s="64"/>
      <x:c r="G107" s="33"/>
      <x:c r="H107" s="33"/>
      <x:c r="I107" s="33"/>
      <x:c r="J107" s="33"/>
      <x:c r="K107" s="33"/>
      <x:c r="L107" s="33"/>
      <x:c r="M107" s="33"/>
      <x:c r="N107" s="101"/>
      <x:c r="O107" s="101"/>
      <x:c r="P107" s="101"/>
      <x:c r="Q107" s="101"/>
      <x:c r="R107" s="105" t="str">
        <x:f>IF(A107="","",IF(COUNTIF($A$2:$A$201,A107)&gt;1,"INVALID - DUPLICATE ID",IF(OR(START!$B$6="",START!$B$7="",START!$B$8="",START!$B$9="",START!$B$10="",START!$B$11="",START!$B$12=""),"UNRESOLVED - START SCOPE",IF(OR(B107="",C107="",D107="",E107="",F107="",G107="",H107="",I107="",J107="",M107="",N107="",P107=""),"UNRESOLVED - ROW INPUT",IF(NOT(OR(EXACT(B107,"CATEGORY / DEFINITION"),EXACT(B107,"PROBLEM / DIAGNOSTIC"),EXACT(B107,"COMPARISON / ALTERNATIVES"),EXACT(B107,"IMPLEMENTATION / EVIDENCE"),EXACT(B107,"PURCHASE / SELECTION"),EXACT(B107,"RISK / OBJECTION"),EXACT(B107,"OTHER"))),"INVALID - PROMPT FAMILY",IF(NOT(OR(EXACT(D107,"Google AI Overviews"),EXACT(D107,"Google AI Mode"),EXACT(D107,"ChatGPT search"),EXACT(D107,"Microsoft Copilot / Bing AI"),EXACT(D107,"Perplexity"),EXACT(D107,"Gemini"),EXACT(D107,"Other"))),"INVALID - SURFACE",IF(AND(NOT(EXACT(START!$B$10,"MULTI-SURFACE")),NOT(EXACT(D107,START!$B$10))),"INVALID - SURFACE OUT OF SCOPE",IF(AND(NOT(EXACT(START!$B$9,"MULTI-LOCALE")),NOT(EXACT(E107,START!$B$9))),"INVALID - LOCALE OUT OF SCOPE",IF(NOT(ISNUMBER(F107)),"INVALID - OBSERVED DATE",IF(OR(F107&lt;START!$B$11,F107&gt;START!$B$12),"INVALID - DATE OUT OF SCOPE",IF(NOT(OR(EXACT(H107,"BRAND / PROVIDER"),EXACT(H107,"CITED SOURCE"),EXACT(H107,"BRAND + SOURCE"),EXACT(H107,"OTHER"))),"INVALID - APPEARANCE TYPE",IF(NOT(OR(EXACT(I107,"DIRECT PROVIDER"),EXACT(I107,"SUBSTITUTE"),EXACT(I107,"PUBLISHER / REFERENCE"),EXACT(I107,"OFFICIAL AUTHORITY / DOCUMENTATION"),EXACT(I107,"MARKETPLACE / DIRECTORY / REVIEW"),EXACT(I107,"COMMUNITY / WITNESS"),EXACT(I107,"ANALYST / RESEARCH"),EXACT(I107,"UNRESOLVED"))),"INVALID - ROLE",IF(NOT(OR(EXACT(J107,"SAME BUYER + JOB"),EXACT(J107,"PARTIAL / SUBSTITUTE"),EXACT(J107,"NONE"),EXACT(J107,"UNKNOWN"))),"INVALID - BUYER OVERLAP",IF(NOT(OR(EXACT(M107,"YES"),EXACT(M107,"NO"),EXACT(M107,"NOT APPLICABLE / NO CITATION"))),"INVALID - PASSAGE CHECK",IF(AND(OR(EXACT(H107,"CITED SOURCE"),EXACT(H107,"BRAND + SOURCE")),EXACT(M107,"NOT APPLICABLE / NO CITATION")),"INVALID - CITATION/PASSAGE CONTRADICTION",IF(NOT(OR(EXACT(N107,"YES"),EXACT(N107,"NO - ONE OBSERVATION"),EXACT(N107,"NOT TESTED YET"))),"INVALID - REPEAT STATE",IF(EXACT(I107,"UNRESOLVED"),"UNRESOLVED - SOURCE ROLE",IF(EXACT(J107,"UNKNOWN"),"UNRESOLVED - BUYER OVERLAP",IF(AND(OR(EXACT(H107,"CITED SOURCE"),EXACT(H107,"BRAND + SOURCE")),EXACT(M107,"NO")),"EVIDENCE INSUFFICIENT - PASSAGE",IF(AND(OR(EXACT(H107,"CITED SOURCE"),EXACT(H107,"BRAND + SOURCE")),EXACT(M107,"YES"),OR(K107="",L107="")),"EVIDENCE INSUFFICIENT - CITATION DETAIL",IF(AND(EXACT(N107,"YES"),O107=""),"UNRESOLVED - REPEAT GROUP",IF(AND(EXACT(I107,"DIRECT PROVIDER"),EXACT(J107,"SAME BUYER + JOB")),"DIRECT COMPETITOR EVIDENCE",IF(AND(EXACT(I107,"SUBSTITUTE"),OR(EXACT(J107,"SAME BUYER + JOB"),EXACT(J107,"PARTIAL / SUBSTITUTE"))),"SUBSTITUTE COMPETITOR EVIDENCE",IF(AND(OR(EXACT(I107,"PUBLISHER / REFERENCE"),EXACT(I107,"OFFICIAL AUTHORITY / DOCUMENTATION"),EXACT(I107,"MARKETPLACE / DIRECTORY / REVIEW"),EXACT(I107,"COMMUNITY / WITNESS"),EXACT(I107,"ANALYST / RESEARCH")),EXACT(J107,"NONE")),"INFLUENTIAL NON-RIVAL SOURCE",IF(EXACT(J107,"NONE"),"NON-RIVAL EVIDENCE OBJECT","CLASSIFIED WITH BOUNDARY")))))))))))))))))))))))))</x:f>
      </x:c>
      <x:c r="S107" s="105" t="str">
        <x:f>IF(A107="","",IF(LEFT(R107,7)="INVALID","Correct the unsupported, contradictory, out-of-scope or duplicate controlled value before interpretation.",IF(R107="UNRESOLVED - START SCOPE","Complete START scope; row validity is intentionally blocked.",IF(R107="UNRESOLVED - ROW INPUT","Complete the required observation fields before interpretation.",IF(R107="UNRESOLVED - SOURCE ROLE","Inspect why the entity/source belongs in the answer and assign its role.",IF(R107="UNRESOLVED - BUYER OVERLAP","Establish same-buyer/same-job, substitute, partial or non-rival status.",IF(R107="UNRESOLVED - REPEAT GROUP","Assign the repeat observation to a repeat group before pattern comparison.",IF(R107="EVIDENCE INSUFFICIENT - PASSAGE","Open the cited source and record what claim or passage it supports.",IF(R107="EVIDENCE INSUFFICIENT - CITATION DETAIL","Record both the cited URL and the supported claim/passage before this citation-based observation can be shared.",IF(R107="DIRECT COMPETITOR EVIDENCE","Compare answer criteria, supporting sources and entity/product evidence before choosing an intervention.",IF(R107="SUBSTITUTE COMPETITOR EVIDENCE","Map substitution conditions and buyer trade-offs before treating the source as like-for-like.",IF(R107="INFLUENTIAL NON-RIVAL SOURCE","Route the gap to source, authority, entity or passage review - not the direct-competitor set.",IF(R107="NON-RIVAL EVIDENCE OBJECT","Use the observation only for the evidence/source role it performs.","Document the boundary before aggregation or handoff.")))))))))))))</x:f>
      </x:c>
      <x:c r="T107" s="105" t="str">
        <x:f>IF(A107="","",IF(OR(LEFT(R107,7)="INVALID",LEFT(R107,10)="UNRESOLVED",LEFT(R107,21)="EVIDENCE INSUFFICIENT",Q107="",P107=""),"NOT READY","READY TO SHARE"))</x:f>
      </x:c>
      <x:c r="U107" s="101"/>
    </x:row>
    <x:row r="108">
      <x:c r="A108" s="33"/>
      <x:c r="B108" s="33"/>
      <x:c r="C108" s="33"/>
      <x:c r="D108" s="33"/>
      <x:c r="E108" s="33"/>
      <x:c r="F108" s="64"/>
      <x:c r="G108" s="33"/>
      <x:c r="H108" s="33"/>
      <x:c r="I108" s="33"/>
      <x:c r="J108" s="33"/>
      <x:c r="K108" s="33"/>
      <x:c r="L108" s="33"/>
      <x:c r="M108" s="33"/>
      <x:c r="N108" s="101"/>
      <x:c r="O108" s="101"/>
      <x:c r="P108" s="101"/>
      <x:c r="Q108" s="101"/>
      <x:c r="R108" s="105" t="str">
        <x:f>IF(A108="","",IF(COUNTIF($A$2:$A$201,A108)&gt;1,"INVALID - DUPLICATE ID",IF(OR(START!$B$6="",START!$B$7="",START!$B$8="",START!$B$9="",START!$B$10="",START!$B$11="",START!$B$12=""),"UNRESOLVED - START SCOPE",IF(OR(B108="",C108="",D108="",E108="",F108="",G108="",H108="",I108="",J108="",M108="",N108="",P108=""),"UNRESOLVED - ROW INPUT",IF(NOT(OR(EXACT(B108,"CATEGORY / DEFINITION"),EXACT(B108,"PROBLEM / DIAGNOSTIC"),EXACT(B108,"COMPARISON / ALTERNATIVES"),EXACT(B108,"IMPLEMENTATION / EVIDENCE"),EXACT(B108,"PURCHASE / SELECTION"),EXACT(B108,"RISK / OBJECTION"),EXACT(B108,"OTHER"))),"INVALID - PROMPT FAMILY",IF(NOT(OR(EXACT(D108,"Google AI Overviews"),EXACT(D108,"Google AI Mode"),EXACT(D108,"ChatGPT search"),EXACT(D108,"Microsoft Copilot / Bing AI"),EXACT(D108,"Perplexity"),EXACT(D108,"Gemini"),EXACT(D108,"Other"))),"INVALID - SURFACE",IF(AND(NOT(EXACT(START!$B$10,"MULTI-SURFACE")),NOT(EXACT(D108,START!$B$10))),"INVALID - SURFACE OUT OF SCOPE",IF(AND(NOT(EXACT(START!$B$9,"MULTI-LOCALE")),NOT(EXACT(E108,START!$B$9))),"INVALID - LOCALE OUT OF SCOPE",IF(NOT(ISNUMBER(F108)),"INVALID - OBSERVED DATE",IF(OR(F108&lt;START!$B$11,F108&gt;START!$B$12),"INVALID - DATE OUT OF SCOPE",IF(NOT(OR(EXACT(H108,"BRAND / PROVIDER"),EXACT(H108,"CITED SOURCE"),EXACT(H108,"BRAND + SOURCE"),EXACT(H108,"OTHER"))),"INVALID - APPEARANCE TYPE",IF(NOT(OR(EXACT(I108,"DIRECT PROVIDER"),EXACT(I108,"SUBSTITUTE"),EXACT(I108,"PUBLISHER / REFERENCE"),EXACT(I108,"OFFICIAL AUTHORITY / DOCUMENTATION"),EXACT(I108,"MARKETPLACE / DIRECTORY / REVIEW"),EXACT(I108,"COMMUNITY / WITNESS"),EXACT(I108,"ANALYST / RESEARCH"),EXACT(I108,"UNRESOLVED"))),"INVALID - ROLE",IF(NOT(OR(EXACT(J108,"SAME BUYER + JOB"),EXACT(J108,"PARTIAL / SUBSTITUTE"),EXACT(J108,"NONE"),EXACT(J108,"UNKNOWN"))),"INVALID - BUYER OVERLAP",IF(NOT(OR(EXACT(M108,"YES"),EXACT(M108,"NO"),EXACT(M108,"NOT APPLICABLE / NO CITATION"))),"INVALID - PASSAGE CHECK",IF(AND(OR(EXACT(H108,"CITED SOURCE"),EXACT(H108,"BRAND + SOURCE")),EXACT(M108,"NOT APPLICABLE / NO CITATION")),"INVALID - CITATION/PASSAGE CONTRADICTION",IF(NOT(OR(EXACT(N108,"YES"),EXACT(N108,"NO - ONE OBSERVATION"),EXACT(N108,"NOT TESTED YET"))),"INVALID - REPEAT STATE",IF(EXACT(I108,"UNRESOLVED"),"UNRESOLVED - SOURCE ROLE",IF(EXACT(J108,"UNKNOWN"),"UNRESOLVED - BUYER OVERLAP",IF(AND(OR(EXACT(H108,"CITED SOURCE"),EXACT(H108,"BRAND + SOURCE")),EXACT(M108,"NO")),"EVIDENCE INSUFFICIENT - PASSAGE",IF(AND(OR(EXACT(H108,"CITED SOURCE"),EXACT(H108,"BRAND + SOURCE")),EXACT(M108,"YES"),OR(K108="",L108="")),"EVIDENCE INSUFFICIENT - CITATION DETAIL",IF(AND(EXACT(N108,"YES"),O108=""),"UNRESOLVED - REPEAT GROUP",IF(AND(EXACT(I108,"DIRECT PROVIDER"),EXACT(J108,"SAME BUYER + JOB")),"DIRECT COMPETITOR EVIDENCE",IF(AND(EXACT(I108,"SUBSTITUTE"),OR(EXACT(J108,"SAME BUYER + JOB"),EXACT(J108,"PARTIAL / SUBSTITUTE"))),"SUBSTITUTE COMPETITOR EVIDENCE",IF(AND(OR(EXACT(I108,"PUBLISHER / REFERENCE"),EXACT(I108,"OFFICIAL AUTHORITY / DOCUMENTATION"),EXACT(I108,"MARKETPLACE / DIRECTORY / REVIEW"),EXACT(I108,"COMMUNITY / WITNESS"),EXACT(I108,"ANALYST / RESEARCH")),EXACT(J108,"NONE")),"INFLUENTIAL NON-RIVAL SOURCE",IF(EXACT(J108,"NONE"),"NON-RIVAL EVIDENCE OBJECT","CLASSIFIED WITH BOUNDARY")))))))))))))))))))))))))</x:f>
      </x:c>
      <x:c r="S108" s="105" t="str">
        <x:f>IF(A108="","",IF(LEFT(R108,7)="INVALID","Correct the unsupported, contradictory, out-of-scope or duplicate controlled value before interpretation.",IF(R108="UNRESOLVED - START SCOPE","Complete START scope; row validity is intentionally blocked.",IF(R108="UNRESOLVED - ROW INPUT","Complete the required observation fields before interpretation.",IF(R108="UNRESOLVED - SOURCE ROLE","Inspect why the entity/source belongs in the answer and assign its role.",IF(R108="UNRESOLVED - BUYER OVERLAP","Establish same-buyer/same-job, substitute, partial or non-rival status.",IF(R108="UNRESOLVED - REPEAT GROUP","Assign the repeat observation to a repeat group before pattern comparison.",IF(R108="EVIDENCE INSUFFICIENT - PASSAGE","Open the cited source and record what claim or passage it supports.",IF(R108="EVIDENCE INSUFFICIENT - CITATION DETAIL","Record both the cited URL and the supported claim/passage before this citation-based observation can be shared.",IF(R108="DIRECT COMPETITOR EVIDENCE","Compare answer criteria, supporting sources and entity/product evidence before choosing an intervention.",IF(R108="SUBSTITUTE COMPETITOR EVIDENCE","Map substitution conditions and buyer trade-offs before treating the source as like-for-like.",IF(R108="INFLUENTIAL NON-RIVAL SOURCE","Route the gap to source, authority, entity or passage review - not the direct-competitor set.",IF(R108="NON-RIVAL EVIDENCE OBJECT","Use the observation only for the evidence/source role it performs.","Document the boundary before aggregation or handoff.")))))))))))))</x:f>
      </x:c>
      <x:c r="T108" s="105" t="str">
        <x:f>IF(A108="","",IF(OR(LEFT(R108,7)="INVALID",LEFT(R108,10)="UNRESOLVED",LEFT(R108,21)="EVIDENCE INSUFFICIENT",Q108="",P108=""),"NOT READY","READY TO SHARE"))</x:f>
      </x:c>
      <x:c r="U108" s="101"/>
    </x:row>
    <x:row r="109">
      <x:c r="A109" s="33"/>
      <x:c r="B109" s="33"/>
      <x:c r="C109" s="33"/>
      <x:c r="D109" s="33"/>
      <x:c r="E109" s="33"/>
      <x:c r="F109" s="64"/>
      <x:c r="G109" s="33"/>
      <x:c r="H109" s="33"/>
      <x:c r="I109" s="33"/>
      <x:c r="J109" s="33"/>
      <x:c r="K109" s="33"/>
      <x:c r="L109" s="33"/>
      <x:c r="M109" s="33"/>
      <x:c r="N109" s="101"/>
      <x:c r="O109" s="101"/>
      <x:c r="P109" s="101"/>
      <x:c r="Q109" s="101"/>
      <x:c r="R109" s="105" t="str">
        <x:f>IF(A109="","",IF(COUNTIF($A$2:$A$201,A109)&gt;1,"INVALID - DUPLICATE ID",IF(OR(START!$B$6="",START!$B$7="",START!$B$8="",START!$B$9="",START!$B$10="",START!$B$11="",START!$B$12=""),"UNRESOLVED - START SCOPE",IF(OR(B109="",C109="",D109="",E109="",F109="",G109="",H109="",I109="",J109="",M109="",N109="",P109=""),"UNRESOLVED - ROW INPUT",IF(NOT(OR(EXACT(B109,"CATEGORY / DEFINITION"),EXACT(B109,"PROBLEM / DIAGNOSTIC"),EXACT(B109,"COMPARISON / ALTERNATIVES"),EXACT(B109,"IMPLEMENTATION / EVIDENCE"),EXACT(B109,"PURCHASE / SELECTION"),EXACT(B109,"RISK / OBJECTION"),EXACT(B109,"OTHER"))),"INVALID - PROMPT FAMILY",IF(NOT(OR(EXACT(D109,"Google AI Overviews"),EXACT(D109,"Google AI Mode"),EXACT(D109,"ChatGPT search"),EXACT(D109,"Microsoft Copilot / Bing AI"),EXACT(D109,"Perplexity"),EXACT(D109,"Gemini"),EXACT(D109,"Other"))),"INVALID - SURFACE",IF(AND(NOT(EXACT(START!$B$10,"MULTI-SURFACE")),NOT(EXACT(D109,START!$B$10))),"INVALID - SURFACE OUT OF SCOPE",IF(AND(NOT(EXACT(START!$B$9,"MULTI-LOCALE")),NOT(EXACT(E109,START!$B$9))),"INVALID - LOCALE OUT OF SCOPE",IF(NOT(ISNUMBER(F109)),"INVALID - OBSERVED DATE",IF(OR(F109&lt;START!$B$11,F109&gt;START!$B$12),"INVALID - DATE OUT OF SCOPE",IF(NOT(OR(EXACT(H109,"BRAND / PROVIDER"),EXACT(H109,"CITED SOURCE"),EXACT(H109,"BRAND + SOURCE"),EXACT(H109,"OTHER"))),"INVALID - APPEARANCE TYPE",IF(NOT(OR(EXACT(I109,"DIRECT PROVIDER"),EXACT(I109,"SUBSTITUTE"),EXACT(I109,"PUBLISHER / REFERENCE"),EXACT(I109,"OFFICIAL AUTHORITY / DOCUMENTATION"),EXACT(I109,"MARKETPLACE / DIRECTORY / REVIEW"),EXACT(I109,"COMMUNITY / WITNESS"),EXACT(I109,"ANALYST / RESEARCH"),EXACT(I109,"UNRESOLVED"))),"INVALID - ROLE",IF(NOT(OR(EXACT(J109,"SAME BUYER + JOB"),EXACT(J109,"PARTIAL / SUBSTITUTE"),EXACT(J109,"NONE"),EXACT(J109,"UNKNOWN"))),"INVALID - BUYER OVERLAP",IF(NOT(OR(EXACT(M109,"YES"),EXACT(M109,"NO"),EXACT(M109,"NOT APPLICABLE / NO CITATION"))),"INVALID - PASSAGE CHECK",IF(AND(OR(EXACT(H109,"CITED SOURCE"),EXACT(H109,"BRAND + SOURCE")),EXACT(M109,"NOT APPLICABLE / NO CITATION")),"INVALID - CITATION/PASSAGE CONTRADICTION",IF(NOT(OR(EXACT(N109,"YES"),EXACT(N109,"NO - ONE OBSERVATION"),EXACT(N109,"NOT TESTED YET"))),"INVALID - REPEAT STATE",IF(EXACT(I109,"UNRESOLVED"),"UNRESOLVED - SOURCE ROLE",IF(EXACT(J109,"UNKNOWN"),"UNRESOLVED - BUYER OVERLAP",IF(AND(OR(EXACT(H109,"CITED SOURCE"),EXACT(H109,"BRAND + SOURCE")),EXACT(M109,"NO")),"EVIDENCE INSUFFICIENT - PASSAGE",IF(AND(OR(EXACT(H109,"CITED SOURCE"),EXACT(H109,"BRAND + SOURCE")),EXACT(M109,"YES"),OR(K109="",L109="")),"EVIDENCE INSUFFICIENT - CITATION DETAIL",IF(AND(EXACT(N109,"YES"),O109=""),"UNRESOLVED - REPEAT GROUP",IF(AND(EXACT(I109,"DIRECT PROVIDER"),EXACT(J109,"SAME BUYER + JOB")),"DIRECT COMPETITOR EVIDENCE",IF(AND(EXACT(I109,"SUBSTITUTE"),OR(EXACT(J109,"SAME BUYER + JOB"),EXACT(J109,"PARTIAL / SUBSTITUTE"))),"SUBSTITUTE COMPETITOR EVIDENCE",IF(AND(OR(EXACT(I109,"PUBLISHER / REFERENCE"),EXACT(I109,"OFFICIAL AUTHORITY / DOCUMENTATION"),EXACT(I109,"MARKETPLACE / DIRECTORY / REVIEW"),EXACT(I109,"COMMUNITY / WITNESS"),EXACT(I109,"ANALYST / RESEARCH")),EXACT(J109,"NONE")),"INFLUENTIAL NON-RIVAL SOURCE",IF(EXACT(J109,"NONE"),"NON-RIVAL EVIDENCE OBJECT","CLASSIFIED WITH BOUNDARY")))))))))))))))))))))))))</x:f>
      </x:c>
      <x:c r="S109" s="105" t="str">
        <x:f>IF(A109="","",IF(LEFT(R109,7)="INVALID","Correct the unsupported, contradictory, out-of-scope or duplicate controlled value before interpretation.",IF(R109="UNRESOLVED - START SCOPE","Complete START scope; row validity is intentionally blocked.",IF(R109="UNRESOLVED - ROW INPUT","Complete the required observation fields before interpretation.",IF(R109="UNRESOLVED - SOURCE ROLE","Inspect why the entity/source belongs in the answer and assign its role.",IF(R109="UNRESOLVED - BUYER OVERLAP","Establish same-buyer/same-job, substitute, partial or non-rival status.",IF(R109="UNRESOLVED - REPEAT GROUP","Assign the repeat observation to a repeat group before pattern comparison.",IF(R109="EVIDENCE INSUFFICIENT - PASSAGE","Open the cited source and record what claim or passage it supports.",IF(R109="EVIDENCE INSUFFICIENT - CITATION DETAIL","Record both the cited URL and the supported claim/passage before this citation-based observation can be shared.",IF(R109="DIRECT COMPETITOR EVIDENCE","Compare answer criteria, supporting sources and entity/product evidence before choosing an intervention.",IF(R109="SUBSTITUTE COMPETITOR EVIDENCE","Map substitution conditions and buyer trade-offs before treating the source as like-for-like.",IF(R109="INFLUENTIAL NON-RIVAL SOURCE","Route the gap to source, authority, entity or passage review - not the direct-competitor set.",IF(R109="NON-RIVAL EVIDENCE OBJECT","Use the observation only for the evidence/source role it performs.","Document the boundary before aggregation or handoff.")))))))))))))</x:f>
      </x:c>
      <x:c r="T109" s="105" t="str">
        <x:f>IF(A109="","",IF(OR(LEFT(R109,7)="INVALID",LEFT(R109,10)="UNRESOLVED",LEFT(R109,21)="EVIDENCE INSUFFICIENT",Q109="",P109=""),"NOT READY","READY TO SHARE"))</x:f>
      </x:c>
      <x:c r="U109" s="101"/>
    </x:row>
    <x:row r="110">
      <x:c r="A110" s="33"/>
      <x:c r="B110" s="33"/>
      <x:c r="C110" s="33"/>
      <x:c r="D110" s="33"/>
      <x:c r="E110" s="33"/>
      <x:c r="F110" s="64"/>
      <x:c r="G110" s="33"/>
      <x:c r="H110" s="33"/>
      <x:c r="I110" s="33"/>
      <x:c r="J110" s="33"/>
      <x:c r="K110" s="33"/>
      <x:c r="L110" s="33"/>
      <x:c r="M110" s="33"/>
      <x:c r="N110" s="101"/>
      <x:c r="O110" s="101"/>
      <x:c r="P110" s="101"/>
      <x:c r="Q110" s="101"/>
      <x:c r="R110" s="105" t="str">
        <x:f>IF(A110="","",IF(COUNTIF($A$2:$A$201,A110)&gt;1,"INVALID - DUPLICATE ID",IF(OR(START!$B$6="",START!$B$7="",START!$B$8="",START!$B$9="",START!$B$10="",START!$B$11="",START!$B$12=""),"UNRESOLVED - START SCOPE",IF(OR(B110="",C110="",D110="",E110="",F110="",G110="",H110="",I110="",J110="",M110="",N110="",P110=""),"UNRESOLVED - ROW INPUT",IF(NOT(OR(EXACT(B110,"CATEGORY / DEFINITION"),EXACT(B110,"PROBLEM / DIAGNOSTIC"),EXACT(B110,"COMPARISON / ALTERNATIVES"),EXACT(B110,"IMPLEMENTATION / EVIDENCE"),EXACT(B110,"PURCHASE / SELECTION"),EXACT(B110,"RISK / OBJECTION"),EXACT(B110,"OTHER"))),"INVALID - PROMPT FAMILY",IF(NOT(OR(EXACT(D110,"Google AI Overviews"),EXACT(D110,"Google AI Mode"),EXACT(D110,"ChatGPT search"),EXACT(D110,"Microsoft Copilot / Bing AI"),EXACT(D110,"Perplexity"),EXACT(D110,"Gemini"),EXACT(D110,"Other"))),"INVALID - SURFACE",IF(AND(NOT(EXACT(START!$B$10,"MULTI-SURFACE")),NOT(EXACT(D110,START!$B$10))),"INVALID - SURFACE OUT OF SCOPE",IF(AND(NOT(EXACT(START!$B$9,"MULTI-LOCALE")),NOT(EXACT(E110,START!$B$9))),"INVALID - LOCALE OUT OF SCOPE",IF(NOT(ISNUMBER(F110)),"INVALID - OBSERVED DATE",IF(OR(F110&lt;START!$B$11,F110&gt;START!$B$12),"INVALID - DATE OUT OF SCOPE",IF(NOT(OR(EXACT(H110,"BRAND / PROVIDER"),EXACT(H110,"CITED SOURCE"),EXACT(H110,"BRAND + SOURCE"),EXACT(H110,"OTHER"))),"INVALID - APPEARANCE TYPE",IF(NOT(OR(EXACT(I110,"DIRECT PROVIDER"),EXACT(I110,"SUBSTITUTE"),EXACT(I110,"PUBLISHER / REFERENCE"),EXACT(I110,"OFFICIAL AUTHORITY / DOCUMENTATION"),EXACT(I110,"MARKETPLACE / DIRECTORY / REVIEW"),EXACT(I110,"COMMUNITY / WITNESS"),EXACT(I110,"ANALYST / RESEARCH"),EXACT(I110,"UNRESOLVED"))),"INVALID - ROLE",IF(NOT(OR(EXACT(J110,"SAME BUYER + JOB"),EXACT(J110,"PARTIAL / SUBSTITUTE"),EXACT(J110,"NONE"),EXACT(J110,"UNKNOWN"))),"INVALID - BUYER OVERLAP",IF(NOT(OR(EXACT(M110,"YES"),EXACT(M110,"NO"),EXACT(M110,"NOT APPLICABLE / NO CITATION"))),"INVALID - PASSAGE CHECK",IF(AND(OR(EXACT(H110,"CITED SOURCE"),EXACT(H110,"BRAND + SOURCE")),EXACT(M110,"NOT APPLICABLE / NO CITATION")),"INVALID - CITATION/PASSAGE CONTRADICTION",IF(NOT(OR(EXACT(N110,"YES"),EXACT(N110,"NO - ONE OBSERVATION"),EXACT(N110,"NOT TESTED YET"))),"INVALID - REPEAT STATE",IF(EXACT(I110,"UNRESOLVED"),"UNRESOLVED - SOURCE ROLE",IF(EXACT(J110,"UNKNOWN"),"UNRESOLVED - BUYER OVERLAP",IF(AND(OR(EXACT(H110,"CITED SOURCE"),EXACT(H110,"BRAND + SOURCE")),EXACT(M110,"NO")),"EVIDENCE INSUFFICIENT - PASSAGE",IF(AND(OR(EXACT(H110,"CITED SOURCE"),EXACT(H110,"BRAND + SOURCE")),EXACT(M110,"YES"),OR(K110="",L110="")),"EVIDENCE INSUFFICIENT - CITATION DETAIL",IF(AND(EXACT(N110,"YES"),O110=""),"UNRESOLVED - REPEAT GROUP",IF(AND(EXACT(I110,"DIRECT PROVIDER"),EXACT(J110,"SAME BUYER + JOB")),"DIRECT COMPETITOR EVIDENCE",IF(AND(EXACT(I110,"SUBSTITUTE"),OR(EXACT(J110,"SAME BUYER + JOB"),EXACT(J110,"PARTIAL / SUBSTITUTE"))),"SUBSTITUTE COMPETITOR EVIDENCE",IF(AND(OR(EXACT(I110,"PUBLISHER / REFERENCE"),EXACT(I110,"OFFICIAL AUTHORITY / DOCUMENTATION"),EXACT(I110,"MARKETPLACE / DIRECTORY / REVIEW"),EXACT(I110,"COMMUNITY / WITNESS"),EXACT(I110,"ANALYST / RESEARCH")),EXACT(J110,"NONE")),"INFLUENTIAL NON-RIVAL SOURCE",IF(EXACT(J110,"NONE"),"NON-RIVAL EVIDENCE OBJECT","CLASSIFIED WITH BOUNDARY")))))))))))))))))))))))))</x:f>
      </x:c>
      <x:c r="S110" s="105" t="str">
        <x:f>IF(A110="","",IF(LEFT(R110,7)="INVALID","Correct the unsupported, contradictory, out-of-scope or duplicate controlled value before interpretation.",IF(R110="UNRESOLVED - START SCOPE","Complete START scope; row validity is intentionally blocked.",IF(R110="UNRESOLVED - ROW INPUT","Complete the required observation fields before interpretation.",IF(R110="UNRESOLVED - SOURCE ROLE","Inspect why the entity/source belongs in the answer and assign its role.",IF(R110="UNRESOLVED - BUYER OVERLAP","Establish same-buyer/same-job, substitute, partial or non-rival status.",IF(R110="UNRESOLVED - REPEAT GROUP","Assign the repeat observation to a repeat group before pattern comparison.",IF(R110="EVIDENCE INSUFFICIENT - PASSAGE","Open the cited source and record what claim or passage it supports.",IF(R110="EVIDENCE INSUFFICIENT - CITATION DETAIL","Record both the cited URL and the supported claim/passage before this citation-based observation can be shared.",IF(R110="DIRECT COMPETITOR EVIDENCE","Compare answer criteria, supporting sources and entity/product evidence before choosing an intervention.",IF(R110="SUBSTITUTE COMPETITOR EVIDENCE","Map substitution conditions and buyer trade-offs before treating the source as like-for-like.",IF(R110="INFLUENTIAL NON-RIVAL SOURCE","Route the gap to source, authority, entity or passage review - not the direct-competitor set.",IF(R110="NON-RIVAL EVIDENCE OBJECT","Use the observation only for the evidence/source role it performs.","Document the boundary before aggregation or handoff.")))))))))))))</x:f>
      </x:c>
      <x:c r="T110" s="105" t="str">
        <x:f>IF(A110="","",IF(OR(LEFT(R110,7)="INVALID",LEFT(R110,10)="UNRESOLVED",LEFT(R110,21)="EVIDENCE INSUFFICIENT",Q110="",P110=""),"NOT READY","READY TO SHARE"))</x:f>
      </x:c>
      <x:c r="U110" s="101"/>
    </x:row>
    <x:row r="111">
      <x:c r="A111" s="33"/>
      <x:c r="B111" s="33"/>
      <x:c r="C111" s="33"/>
      <x:c r="D111" s="33"/>
      <x:c r="E111" s="33"/>
      <x:c r="F111" s="64"/>
      <x:c r="G111" s="33"/>
      <x:c r="H111" s="33"/>
      <x:c r="I111" s="33"/>
      <x:c r="J111" s="33"/>
      <x:c r="K111" s="33"/>
      <x:c r="L111" s="33"/>
      <x:c r="M111" s="33"/>
      <x:c r="N111" s="101"/>
      <x:c r="O111" s="101"/>
      <x:c r="P111" s="101"/>
      <x:c r="Q111" s="101"/>
      <x:c r="R111" s="105" t="str">
        <x:f>IF(A111="","",IF(COUNTIF($A$2:$A$201,A111)&gt;1,"INVALID - DUPLICATE ID",IF(OR(START!$B$6="",START!$B$7="",START!$B$8="",START!$B$9="",START!$B$10="",START!$B$11="",START!$B$12=""),"UNRESOLVED - START SCOPE",IF(OR(B111="",C111="",D111="",E111="",F111="",G111="",H111="",I111="",J111="",M111="",N111="",P111=""),"UNRESOLVED - ROW INPUT",IF(NOT(OR(EXACT(B111,"CATEGORY / DEFINITION"),EXACT(B111,"PROBLEM / DIAGNOSTIC"),EXACT(B111,"COMPARISON / ALTERNATIVES"),EXACT(B111,"IMPLEMENTATION / EVIDENCE"),EXACT(B111,"PURCHASE / SELECTION"),EXACT(B111,"RISK / OBJECTION"),EXACT(B111,"OTHER"))),"INVALID - PROMPT FAMILY",IF(NOT(OR(EXACT(D111,"Google AI Overviews"),EXACT(D111,"Google AI Mode"),EXACT(D111,"ChatGPT search"),EXACT(D111,"Microsoft Copilot / Bing AI"),EXACT(D111,"Perplexity"),EXACT(D111,"Gemini"),EXACT(D111,"Other"))),"INVALID - SURFACE",IF(AND(NOT(EXACT(START!$B$10,"MULTI-SURFACE")),NOT(EXACT(D111,START!$B$10))),"INVALID - SURFACE OUT OF SCOPE",IF(AND(NOT(EXACT(START!$B$9,"MULTI-LOCALE")),NOT(EXACT(E111,START!$B$9))),"INVALID - LOCALE OUT OF SCOPE",IF(NOT(ISNUMBER(F111)),"INVALID - OBSERVED DATE",IF(OR(F111&lt;START!$B$11,F111&gt;START!$B$12),"INVALID - DATE OUT OF SCOPE",IF(NOT(OR(EXACT(H111,"BRAND / PROVIDER"),EXACT(H111,"CITED SOURCE"),EXACT(H111,"BRAND + SOURCE"),EXACT(H111,"OTHER"))),"INVALID - APPEARANCE TYPE",IF(NOT(OR(EXACT(I111,"DIRECT PROVIDER"),EXACT(I111,"SUBSTITUTE"),EXACT(I111,"PUBLISHER / REFERENCE"),EXACT(I111,"OFFICIAL AUTHORITY / DOCUMENTATION"),EXACT(I111,"MARKETPLACE / DIRECTORY / REVIEW"),EXACT(I111,"COMMUNITY / WITNESS"),EXACT(I111,"ANALYST / RESEARCH"),EXACT(I111,"UNRESOLVED"))),"INVALID - ROLE",IF(NOT(OR(EXACT(J111,"SAME BUYER + JOB"),EXACT(J111,"PARTIAL / SUBSTITUTE"),EXACT(J111,"NONE"),EXACT(J111,"UNKNOWN"))),"INVALID - BUYER OVERLAP",IF(NOT(OR(EXACT(M111,"YES"),EXACT(M111,"NO"),EXACT(M111,"NOT APPLICABLE / NO CITATION"))),"INVALID - PASSAGE CHECK",IF(AND(OR(EXACT(H111,"CITED SOURCE"),EXACT(H111,"BRAND + SOURCE")),EXACT(M111,"NOT APPLICABLE / NO CITATION")),"INVALID - CITATION/PASSAGE CONTRADICTION",IF(NOT(OR(EXACT(N111,"YES"),EXACT(N111,"NO - ONE OBSERVATION"),EXACT(N111,"NOT TESTED YET"))),"INVALID - REPEAT STATE",IF(EXACT(I111,"UNRESOLVED"),"UNRESOLVED - SOURCE ROLE",IF(EXACT(J111,"UNKNOWN"),"UNRESOLVED - BUYER OVERLAP",IF(AND(OR(EXACT(H111,"CITED SOURCE"),EXACT(H111,"BRAND + SOURCE")),EXACT(M111,"NO")),"EVIDENCE INSUFFICIENT - PASSAGE",IF(AND(OR(EXACT(H111,"CITED SOURCE"),EXACT(H111,"BRAND + SOURCE")),EXACT(M111,"YES"),OR(K111="",L111="")),"EVIDENCE INSUFFICIENT - CITATION DETAIL",IF(AND(EXACT(N111,"YES"),O111=""),"UNRESOLVED - REPEAT GROUP",IF(AND(EXACT(I111,"DIRECT PROVIDER"),EXACT(J111,"SAME BUYER + JOB")),"DIRECT COMPETITOR EVIDENCE",IF(AND(EXACT(I111,"SUBSTITUTE"),OR(EXACT(J111,"SAME BUYER + JOB"),EXACT(J111,"PARTIAL / SUBSTITUTE"))),"SUBSTITUTE COMPETITOR EVIDENCE",IF(AND(OR(EXACT(I111,"PUBLISHER / REFERENCE"),EXACT(I111,"OFFICIAL AUTHORITY / DOCUMENTATION"),EXACT(I111,"MARKETPLACE / DIRECTORY / REVIEW"),EXACT(I111,"COMMUNITY / WITNESS"),EXACT(I111,"ANALYST / RESEARCH")),EXACT(J111,"NONE")),"INFLUENTIAL NON-RIVAL SOURCE",IF(EXACT(J111,"NONE"),"NON-RIVAL EVIDENCE OBJECT","CLASSIFIED WITH BOUNDARY")))))))))))))))))))))))))</x:f>
      </x:c>
      <x:c r="S111" s="105" t="str">
        <x:f>IF(A111="","",IF(LEFT(R111,7)="INVALID","Correct the unsupported, contradictory, out-of-scope or duplicate controlled value before interpretation.",IF(R111="UNRESOLVED - START SCOPE","Complete START scope; row validity is intentionally blocked.",IF(R111="UNRESOLVED - ROW INPUT","Complete the required observation fields before interpretation.",IF(R111="UNRESOLVED - SOURCE ROLE","Inspect why the entity/source belongs in the answer and assign its role.",IF(R111="UNRESOLVED - BUYER OVERLAP","Establish same-buyer/same-job, substitute, partial or non-rival status.",IF(R111="UNRESOLVED - REPEAT GROUP","Assign the repeat observation to a repeat group before pattern comparison.",IF(R111="EVIDENCE INSUFFICIENT - PASSAGE","Open the cited source and record what claim or passage it supports.",IF(R111="EVIDENCE INSUFFICIENT - CITATION DETAIL","Record both the cited URL and the supported claim/passage before this citation-based observation can be shared.",IF(R111="DIRECT COMPETITOR EVIDENCE","Compare answer criteria, supporting sources and entity/product evidence before choosing an intervention.",IF(R111="SUBSTITUTE COMPETITOR EVIDENCE","Map substitution conditions and buyer trade-offs before treating the source as like-for-like.",IF(R111="INFLUENTIAL NON-RIVAL SOURCE","Route the gap to source, authority, entity or passage review - not the direct-competitor set.",IF(R111="NON-RIVAL EVIDENCE OBJECT","Use the observation only for the evidence/source role it performs.","Document the boundary before aggregation or handoff.")))))))))))))</x:f>
      </x:c>
      <x:c r="T111" s="105" t="str">
        <x:f>IF(A111="","",IF(OR(LEFT(R111,7)="INVALID",LEFT(R111,10)="UNRESOLVED",LEFT(R111,21)="EVIDENCE INSUFFICIENT",Q111="",P111=""),"NOT READY","READY TO SHARE"))</x:f>
      </x:c>
      <x:c r="U111" s="101"/>
    </x:row>
    <x:row r="112">
      <x:c r="A112" s="33"/>
      <x:c r="B112" s="33"/>
      <x:c r="C112" s="33"/>
      <x:c r="D112" s="33"/>
      <x:c r="E112" s="33"/>
      <x:c r="F112" s="64"/>
      <x:c r="G112" s="33"/>
      <x:c r="H112" s="33"/>
      <x:c r="I112" s="33"/>
      <x:c r="J112" s="33"/>
      <x:c r="K112" s="33"/>
      <x:c r="L112" s="33"/>
      <x:c r="M112" s="33"/>
      <x:c r="N112" s="101"/>
      <x:c r="O112" s="101"/>
      <x:c r="P112" s="101"/>
      <x:c r="Q112" s="101"/>
      <x:c r="R112" s="105" t="str">
        <x:f>IF(A112="","",IF(COUNTIF($A$2:$A$201,A112)&gt;1,"INVALID - DUPLICATE ID",IF(OR(START!$B$6="",START!$B$7="",START!$B$8="",START!$B$9="",START!$B$10="",START!$B$11="",START!$B$12=""),"UNRESOLVED - START SCOPE",IF(OR(B112="",C112="",D112="",E112="",F112="",G112="",H112="",I112="",J112="",M112="",N112="",P112=""),"UNRESOLVED - ROW INPUT",IF(NOT(OR(EXACT(B112,"CATEGORY / DEFINITION"),EXACT(B112,"PROBLEM / DIAGNOSTIC"),EXACT(B112,"COMPARISON / ALTERNATIVES"),EXACT(B112,"IMPLEMENTATION / EVIDENCE"),EXACT(B112,"PURCHASE / SELECTION"),EXACT(B112,"RISK / OBJECTION"),EXACT(B112,"OTHER"))),"INVALID - PROMPT FAMILY",IF(NOT(OR(EXACT(D112,"Google AI Overviews"),EXACT(D112,"Google AI Mode"),EXACT(D112,"ChatGPT search"),EXACT(D112,"Microsoft Copilot / Bing AI"),EXACT(D112,"Perplexity"),EXACT(D112,"Gemini"),EXACT(D112,"Other"))),"INVALID - SURFACE",IF(AND(NOT(EXACT(START!$B$10,"MULTI-SURFACE")),NOT(EXACT(D112,START!$B$10))),"INVALID - SURFACE OUT OF SCOPE",IF(AND(NOT(EXACT(START!$B$9,"MULTI-LOCALE")),NOT(EXACT(E112,START!$B$9))),"INVALID - LOCALE OUT OF SCOPE",IF(NOT(ISNUMBER(F112)),"INVALID - OBSERVED DATE",IF(OR(F112&lt;START!$B$11,F112&gt;START!$B$12),"INVALID - DATE OUT OF SCOPE",IF(NOT(OR(EXACT(H112,"BRAND / PROVIDER"),EXACT(H112,"CITED SOURCE"),EXACT(H112,"BRAND + SOURCE"),EXACT(H112,"OTHER"))),"INVALID - APPEARANCE TYPE",IF(NOT(OR(EXACT(I112,"DIRECT PROVIDER"),EXACT(I112,"SUBSTITUTE"),EXACT(I112,"PUBLISHER / REFERENCE"),EXACT(I112,"OFFICIAL AUTHORITY / DOCUMENTATION"),EXACT(I112,"MARKETPLACE / DIRECTORY / REVIEW"),EXACT(I112,"COMMUNITY / WITNESS"),EXACT(I112,"ANALYST / RESEARCH"),EXACT(I112,"UNRESOLVED"))),"INVALID - ROLE",IF(NOT(OR(EXACT(J112,"SAME BUYER + JOB"),EXACT(J112,"PARTIAL / SUBSTITUTE"),EXACT(J112,"NONE"),EXACT(J112,"UNKNOWN"))),"INVALID - BUYER OVERLAP",IF(NOT(OR(EXACT(M112,"YES"),EXACT(M112,"NO"),EXACT(M112,"NOT APPLICABLE / NO CITATION"))),"INVALID - PASSAGE CHECK",IF(AND(OR(EXACT(H112,"CITED SOURCE"),EXACT(H112,"BRAND + SOURCE")),EXACT(M112,"NOT APPLICABLE / NO CITATION")),"INVALID - CITATION/PASSAGE CONTRADICTION",IF(NOT(OR(EXACT(N112,"YES"),EXACT(N112,"NO - ONE OBSERVATION"),EXACT(N112,"NOT TESTED YET"))),"INVALID - REPEAT STATE",IF(EXACT(I112,"UNRESOLVED"),"UNRESOLVED - SOURCE ROLE",IF(EXACT(J112,"UNKNOWN"),"UNRESOLVED - BUYER OVERLAP",IF(AND(OR(EXACT(H112,"CITED SOURCE"),EXACT(H112,"BRAND + SOURCE")),EXACT(M112,"NO")),"EVIDENCE INSUFFICIENT - PASSAGE",IF(AND(OR(EXACT(H112,"CITED SOURCE"),EXACT(H112,"BRAND + SOURCE")),EXACT(M112,"YES"),OR(K112="",L112="")),"EVIDENCE INSUFFICIENT - CITATION DETAIL",IF(AND(EXACT(N112,"YES"),O112=""),"UNRESOLVED - REPEAT GROUP",IF(AND(EXACT(I112,"DIRECT PROVIDER"),EXACT(J112,"SAME BUYER + JOB")),"DIRECT COMPETITOR EVIDENCE",IF(AND(EXACT(I112,"SUBSTITUTE"),OR(EXACT(J112,"SAME BUYER + JOB"),EXACT(J112,"PARTIAL / SUBSTITUTE"))),"SUBSTITUTE COMPETITOR EVIDENCE",IF(AND(OR(EXACT(I112,"PUBLISHER / REFERENCE"),EXACT(I112,"OFFICIAL AUTHORITY / DOCUMENTATION"),EXACT(I112,"MARKETPLACE / DIRECTORY / REVIEW"),EXACT(I112,"COMMUNITY / WITNESS"),EXACT(I112,"ANALYST / RESEARCH")),EXACT(J112,"NONE")),"INFLUENTIAL NON-RIVAL SOURCE",IF(EXACT(J112,"NONE"),"NON-RIVAL EVIDENCE OBJECT","CLASSIFIED WITH BOUNDARY")))))))))))))))))))))))))</x:f>
      </x:c>
      <x:c r="S112" s="105" t="str">
        <x:f>IF(A112="","",IF(LEFT(R112,7)="INVALID","Correct the unsupported, contradictory, out-of-scope or duplicate controlled value before interpretation.",IF(R112="UNRESOLVED - START SCOPE","Complete START scope; row validity is intentionally blocked.",IF(R112="UNRESOLVED - ROW INPUT","Complete the required observation fields before interpretation.",IF(R112="UNRESOLVED - SOURCE ROLE","Inspect why the entity/source belongs in the answer and assign its role.",IF(R112="UNRESOLVED - BUYER OVERLAP","Establish same-buyer/same-job, substitute, partial or non-rival status.",IF(R112="UNRESOLVED - REPEAT GROUP","Assign the repeat observation to a repeat group before pattern comparison.",IF(R112="EVIDENCE INSUFFICIENT - PASSAGE","Open the cited source and record what claim or passage it supports.",IF(R112="EVIDENCE INSUFFICIENT - CITATION DETAIL","Record both the cited URL and the supported claim/passage before this citation-based observation can be shared.",IF(R112="DIRECT COMPETITOR EVIDENCE","Compare answer criteria, supporting sources and entity/product evidence before choosing an intervention.",IF(R112="SUBSTITUTE COMPETITOR EVIDENCE","Map substitution conditions and buyer trade-offs before treating the source as like-for-like.",IF(R112="INFLUENTIAL NON-RIVAL SOURCE","Route the gap to source, authority, entity or passage review - not the direct-competitor set.",IF(R112="NON-RIVAL EVIDENCE OBJECT","Use the observation only for the evidence/source role it performs.","Document the boundary before aggregation or handoff.")))))))))))))</x:f>
      </x:c>
      <x:c r="T112" s="105" t="str">
        <x:f>IF(A112="","",IF(OR(LEFT(R112,7)="INVALID",LEFT(R112,10)="UNRESOLVED",LEFT(R112,21)="EVIDENCE INSUFFICIENT",Q112="",P112=""),"NOT READY","READY TO SHARE"))</x:f>
      </x:c>
      <x:c r="U112" s="101"/>
    </x:row>
    <x:row r="113">
      <x:c r="A113" s="33"/>
      <x:c r="B113" s="33"/>
      <x:c r="C113" s="33"/>
      <x:c r="D113" s="33"/>
      <x:c r="E113" s="33"/>
      <x:c r="F113" s="64"/>
      <x:c r="G113" s="33"/>
      <x:c r="H113" s="33"/>
      <x:c r="I113" s="33"/>
      <x:c r="J113" s="33"/>
      <x:c r="K113" s="33"/>
      <x:c r="L113" s="33"/>
      <x:c r="M113" s="33"/>
      <x:c r="N113" s="101"/>
      <x:c r="O113" s="101"/>
      <x:c r="P113" s="101"/>
      <x:c r="Q113" s="101"/>
      <x:c r="R113" s="105" t="str">
        <x:f>IF(A113="","",IF(COUNTIF($A$2:$A$201,A113)&gt;1,"INVALID - DUPLICATE ID",IF(OR(START!$B$6="",START!$B$7="",START!$B$8="",START!$B$9="",START!$B$10="",START!$B$11="",START!$B$12=""),"UNRESOLVED - START SCOPE",IF(OR(B113="",C113="",D113="",E113="",F113="",G113="",H113="",I113="",J113="",M113="",N113="",P113=""),"UNRESOLVED - ROW INPUT",IF(NOT(OR(EXACT(B113,"CATEGORY / DEFINITION"),EXACT(B113,"PROBLEM / DIAGNOSTIC"),EXACT(B113,"COMPARISON / ALTERNATIVES"),EXACT(B113,"IMPLEMENTATION / EVIDENCE"),EXACT(B113,"PURCHASE / SELECTION"),EXACT(B113,"RISK / OBJECTION"),EXACT(B113,"OTHER"))),"INVALID - PROMPT FAMILY",IF(NOT(OR(EXACT(D113,"Google AI Overviews"),EXACT(D113,"Google AI Mode"),EXACT(D113,"ChatGPT search"),EXACT(D113,"Microsoft Copilot / Bing AI"),EXACT(D113,"Perplexity"),EXACT(D113,"Gemini"),EXACT(D113,"Other"))),"INVALID - SURFACE",IF(AND(NOT(EXACT(START!$B$10,"MULTI-SURFACE")),NOT(EXACT(D113,START!$B$10))),"INVALID - SURFACE OUT OF SCOPE",IF(AND(NOT(EXACT(START!$B$9,"MULTI-LOCALE")),NOT(EXACT(E113,START!$B$9))),"INVALID - LOCALE OUT OF SCOPE",IF(NOT(ISNUMBER(F113)),"INVALID - OBSERVED DATE",IF(OR(F113&lt;START!$B$11,F113&gt;START!$B$12),"INVALID - DATE OUT OF SCOPE",IF(NOT(OR(EXACT(H113,"BRAND / PROVIDER"),EXACT(H113,"CITED SOURCE"),EXACT(H113,"BRAND + SOURCE"),EXACT(H113,"OTHER"))),"INVALID - APPEARANCE TYPE",IF(NOT(OR(EXACT(I113,"DIRECT PROVIDER"),EXACT(I113,"SUBSTITUTE"),EXACT(I113,"PUBLISHER / REFERENCE"),EXACT(I113,"OFFICIAL AUTHORITY / DOCUMENTATION"),EXACT(I113,"MARKETPLACE / DIRECTORY / REVIEW"),EXACT(I113,"COMMUNITY / WITNESS"),EXACT(I113,"ANALYST / RESEARCH"),EXACT(I113,"UNRESOLVED"))),"INVALID - ROLE",IF(NOT(OR(EXACT(J113,"SAME BUYER + JOB"),EXACT(J113,"PARTIAL / SUBSTITUTE"),EXACT(J113,"NONE"),EXACT(J113,"UNKNOWN"))),"INVALID - BUYER OVERLAP",IF(NOT(OR(EXACT(M113,"YES"),EXACT(M113,"NO"),EXACT(M113,"NOT APPLICABLE / NO CITATION"))),"INVALID - PASSAGE CHECK",IF(AND(OR(EXACT(H113,"CITED SOURCE"),EXACT(H113,"BRAND + SOURCE")),EXACT(M113,"NOT APPLICABLE / NO CITATION")),"INVALID - CITATION/PASSAGE CONTRADICTION",IF(NOT(OR(EXACT(N113,"YES"),EXACT(N113,"NO - ONE OBSERVATION"),EXACT(N113,"NOT TESTED YET"))),"INVALID - REPEAT STATE",IF(EXACT(I113,"UNRESOLVED"),"UNRESOLVED - SOURCE ROLE",IF(EXACT(J113,"UNKNOWN"),"UNRESOLVED - BUYER OVERLAP",IF(AND(OR(EXACT(H113,"CITED SOURCE"),EXACT(H113,"BRAND + SOURCE")),EXACT(M113,"NO")),"EVIDENCE INSUFFICIENT - PASSAGE",IF(AND(OR(EXACT(H113,"CITED SOURCE"),EXACT(H113,"BRAND + SOURCE")),EXACT(M113,"YES"),OR(K113="",L113="")),"EVIDENCE INSUFFICIENT - CITATION DETAIL",IF(AND(EXACT(N113,"YES"),O113=""),"UNRESOLVED - REPEAT GROUP",IF(AND(EXACT(I113,"DIRECT PROVIDER"),EXACT(J113,"SAME BUYER + JOB")),"DIRECT COMPETITOR EVIDENCE",IF(AND(EXACT(I113,"SUBSTITUTE"),OR(EXACT(J113,"SAME BUYER + JOB"),EXACT(J113,"PARTIAL / SUBSTITUTE"))),"SUBSTITUTE COMPETITOR EVIDENCE",IF(AND(OR(EXACT(I113,"PUBLISHER / REFERENCE"),EXACT(I113,"OFFICIAL AUTHORITY / DOCUMENTATION"),EXACT(I113,"MARKETPLACE / DIRECTORY / REVIEW"),EXACT(I113,"COMMUNITY / WITNESS"),EXACT(I113,"ANALYST / RESEARCH")),EXACT(J113,"NONE")),"INFLUENTIAL NON-RIVAL SOURCE",IF(EXACT(J113,"NONE"),"NON-RIVAL EVIDENCE OBJECT","CLASSIFIED WITH BOUNDARY")))))))))))))))))))))))))</x:f>
      </x:c>
      <x:c r="S113" s="105" t="str">
        <x:f>IF(A113="","",IF(LEFT(R113,7)="INVALID","Correct the unsupported, contradictory, out-of-scope or duplicate controlled value before interpretation.",IF(R113="UNRESOLVED - START SCOPE","Complete START scope; row validity is intentionally blocked.",IF(R113="UNRESOLVED - ROW INPUT","Complete the required observation fields before interpretation.",IF(R113="UNRESOLVED - SOURCE ROLE","Inspect why the entity/source belongs in the answer and assign its role.",IF(R113="UNRESOLVED - BUYER OVERLAP","Establish same-buyer/same-job, substitute, partial or non-rival status.",IF(R113="UNRESOLVED - REPEAT GROUP","Assign the repeat observation to a repeat group before pattern comparison.",IF(R113="EVIDENCE INSUFFICIENT - PASSAGE","Open the cited source and record what claim or passage it supports.",IF(R113="EVIDENCE INSUFFICIENT - CITATION DETAIL","Record both the cited URL and the supported claim/passage before this citation-based observation can be shared.",IF(R113="DIRECT COMPETITOR EVIDENCE","Compare answer criteria, supporting sources and entity/product evidence before choosing an intervention.",IF(R113="SUBSTITUTE COMPETITOR EVIDENCE","Map substitution conditions and buyer trade-offs before treating the source as like-for-like.",IF(R113="INFLUENTIAL NON-RIVAL SOURCE","Route the gap to source, authority, entity or passage review - not the direct-competitor set.",IF(R113="NON-RIVAL EVIDENCE OBJECT","Use the observation only for the evidence/source role it performs.","Document the boundary before aggregation or handoff.")))))))))))))</x:f>
      </x:c>
      <x:c r="T113" s="105" t="str">
        <x:f>IF(A113="","",IF(OR(LEFT(R113,7)="INVALID",LEFT(R113,10)="UNRESOLVED",LEFT(R113,21)="EVIDENCE INSUFFICIENT",Q113="",P113=""),"NOT READY","READY TO SHARE"))</x:f>
      </x:c>
      <x:c r="U113" s="101"/>
    </x:row>
    <x:row r="114">
      <x:c r="A114" s="33"/>
      <x:c r="B114" s="33"/>
      <x:c r="C114" s="33"/>
      <x:c r="D114" s="33"/>
      <x:c r="E114" s="33"/>
      <x:c r="F114" s="64"/>
      <x:c r="G114" s="33"/>
      <x:c r="H114" s="33"/>
      <x:c r="I114" s="33"/>
      <x:c r="J114" s="33"/>
      <x:c r="K114" s="33"/>
      <x:c r="L114" s="33"/>
      <x:c r="M114" s="33"/>
      <x:c r="N114" s="101"/>
      <x:c r="O114" s="101"/>
      <x:c r="P114" s="101"/>
      <x:c r="Q114" s="101"/>
      <x:c r="R114" s="105" t="str">
        <x:f>IF(A114="","",IF(COUNTIF($A$2:$A$201,A114)&gt;1,"INVALID - DUPLICATE ID",IF(OR(START!$B$6="",START!$B$7="",START!$B$8="",START!$B$9="",START!$B$10="",START!$B$11="",START!$B$12=""),"UNRESOLVED - START SCOPE",IF(OR(B114="",C114="",D114="",E114="",F114="",G114="",H114="",I114="",J114="",M114="",N114="",P114=""),"UNRESOLVED - ROW INPUT",IF(NOT(OR(EXACT(B114,"CATEGORY / DEFINITION"),EXACT(B114,"PROBLEM / DIAGNOSTIC"),EXACT(B114,"COMPARISON / ALTERNATIVES"),EXACT(B114,"IMPLEMENTATION / EVIDENCE"),EXACT(B114,"PURCHASE / SELECTION"),EXACT(B114,"RISK / OBJECTION"),EXACT(B114,"OTHER"))),"INVALID - PROMPT FAMILY",IF(NOT(OR(EXACT(D114,"Google AI Overviews"),EXACT(D114,"Google AI Mode"),EXACT(D114,"ChatGPT search"),EXACT(D114,"Microsoft Copilot / Bing AI"),EXACT(D114,"Perplexity"),EXACT(D114,"Gemini"),EXACT(D114,"Other"))),"INVALID - SURFACE",IF(AND(NOT(EXACT(START!$B$10,"MULTI-SURFACE")),NOT(EXACT(D114,START!$B$10))),"INVALID - SURFACE OUT OF SCOPE",IF(AND(NOT(EXACT(START!$B$9,"MULTI-LOCALE")),NOT(EXACT(E114,START!$B$9))),"INVALID - LOCALE OUT OF SCOPE",IF(NOT(ISNUMBER(F114)),"INVALID - OBSERVED DATE",IF(OR(F114&lt;START!$B$11,F114&gt;START!$B$12),"INVALID - DATE OUT OF SCOPE",IF(NOT(OR(EXACT(H114,"BRAND / PROVIDER"),EXACT(H114,"CITED SOURCE"),EXACT(H114,"BRAND + SOURCE"),EXACT(H114,"OTHER"))),"INVALID - APPEARANCE TYPE",IF(NOT(OR(EXACT(I114,"DIRECT PROVIDER"),EXACT(I114,"SUBSTITUTE"),EXACT(I114,"PUBLISHER / REFERENCE"),EXACT(I114,"OFFICIAL AUTHORITY / DOCUMENTATION"),EXACT(I114,"MARKETPLACE / DIRECTORY / REVIEW"),EXACT(I114,"COMMUNITY / WITNESS"),EXACT(I114,"ANALYST / RESEARCH"),EXACT(I114,"UNRESOLVED"))),"INVALID - ROLE",IF(NOT(OR(EXACT(J114,"SAME BUYER + JOB"),EXACT(J114,"PARTIAL / SUBSTITUTE"),EXACT(J114,"NONE"),EXACT(J114,"UNKNOWN"))),"INVALID - BUYER OVERLAP",IF(NOT(OR(EXACT(M114,"YES"),EXACT(M114,"NO"),EXACT(M114,"NOT APPLICABLE / NO CITATION"))),"INVALID - PASSAGE CHECK",IF(AND(OR(EXACT(H114,"CITED SOURCE"),EXACT(H114,"BRAND + SOURCE")),EXACT(M114,"NOT APPLICABLE / NO CITATION")),"INVALID - CITATION/PASSAGE CONTRADICTION",IF(NOT(OR(EXACT(N114,"YES"),EXACT(N114,"NO - ONE OBSERVATION"),EXACT(N114,"NOT TESTED YET"))),"INVALID - REPEAT STATE",IF(EXACT(I114,"UNRESOLVED"),"UNRESOLVED - SOURCE ROLE",IF(EXACT(J114,"UNKNOWN"),"UNRESOLVED - BUYER OVERLAP",IF(AND(OR(EXACT(H114,"CITED SOURCE"),EXACT(H114,"BRAND + SOURCE")),EXACT(M114,"NO")),"EVIDENCE INSUFFICIENT - PASSAGE",IF(AND(OR(EXACT(H114,"CITED SOURCE"),EXACT(H114,"BRAND + SOURCE")),EXACT(M114,"YES"),OR(K114="",L114="")),"EVIDENCE INSUFFICIENT - CITATION DETAIL",IF(AND(EXACT(N114,"YES"),O114=""),"UNRESOLVED - REPEAT GROUP",IF(AND(EXACT(I114,"DIRECT PROVIDER"),EXACT(J114,"SAME BUYER + JOB")),"DIRECT COMPETITOR EVIDENCE",IF(AND(EXACT(I114,"SUBSTITUTE"),OR(EXACT(J114,"SAME BUYER + JOB"),EXACT(J114,"PARTIAL / SUBSTITUTE"))),"SUBSTITUTE COMPETITOR EVIDENCE",IF(AND(OR(EXACT(I114,"PUBLISHER / REFERENCE"),EXACT(I114,"OFFICIAL AUTHORITY / DOCUMENTATION"),EXACT(I114,"MARKETPLACE / DIRECTORY / REVIEW"),EXACT(I114,"COMMUNITY / WITNESS"),EXACT(I114,"ANALYST / RESEARCH")),EXACT(J114,"NONE")),"INFLUENTIAL NON-RIVAL SOURCE",IF(EXACT(J114,"NONE"),"NON-RIVAL EVIDENCE OBJECT","CLASSIFIED WITH BOUNDARY")))))))))))))))))))))))))</x:f>
      </x:c>
      <x:c r="S114" s="105" t="str">
        <x:f>IF(A114="","",IF(LEFT(R114,7)="INVALID","Correct the unsupported, contradictory, out-of-scope or duplicate controlled value before interpretation.",IF(R114="UNRESOLVED - START SCOPE","Complete START scope; row validity is intentionally blocked.",IF(R114="UNRESOLVED - ROW INPUT","Complete the required observation fields before interpretation.",IF(R114="UNRESOLVED - SOURCE ROLE","Inspect why the entity/source belongs in the answer and assign its role.",IF(R114="UNRESOLVED - BUYER OVERLAP","Establish same-buyer/same-job, substitute, partial or non-rival status.",IF(R114="UNRESOLVED - REPEAT GROUP","Assign the repeat observation to a repeat group before pattern comparison.",IF(R114="EVIDENCE INSUFFICIENT - PASSAGE","Open the cited source and record what claim or passage it supports.",IF(R114="EVIDENCE INSUFFICIENT - CITATION DETAIL","Record both the cited URL and the supported claim/passage before this citation-based observation can be shared.",IF(R114="DIRECT COMPETITOR EVIDENCE","Compare answer criteria, supporting sources and entity/product evidence before choosing an intervention.",IF(R114="SUBSTITUTE COMPETITOR EVIDENCE","Map substitution conditions and buyer trade-offs before treating the source as like-for-like.",IF(R114="INFLUENTIAL NON-RIVAL SOURCE","Route the gap to source, authority, entity or passage review - not the direct-competitor set.",IF(R114="NON-RIVAL EVIDENCE OBJECT","Use the observation only for the evidence/source role it performs.","Document the boundary before aggregation or handoff.")))))))))))))</x:f>
      </x:c>
      <x:c r="T114" s="105" t="str">
        <x:f>IF(A114="","",IF(OR(LEFT(R114,7)="INVALID",LEFT(R114,10)="UNRESOLVED",LEFT(R114,21)="EVIDENCE INSUFFICIENT",Q114="",P114=""),"NOT READY","READY TO SHARE"))</x:f>
      </x:c>
      <x:c r="U114" s="101"/>
    </x:row>
    <x:row r="115">
      <x:c r="A115" s="33"/>
      <x:c r="B115" s="33"/>
      <x:c r="C115" s="33"/>
      <x:c r="D115" s="33"/>
      <x:c r="E115" s="33"/>
      <x:c r="F115" s="64"/>
      <x:c r="G115" s="33"/>
      <x:c r="H115" s="33"/>
      <x:c r="I115" s="33"/>
      <x:c r="J115" s="33"/>
      <x:c r="K115" s="33"/>
      <x:c r="L115" s="33"/>
      <x:c r="M115" s="33"/>
      <x:c r="N115" s="101"/>
      <x:c r="O115" s="101"/>
      <x:c r="P115" s="101"/>
      <x:c r="Q115" s="101"/>
      <x:c r="R115" s="105" t="str">
        <x:f>IF(A115="","",IF(COUNTIF($A$2:$A$201,A115)&gt;1,"INVALID - DUPLICATE ID",IF(OR(START!$B$6="",START!$B$7="",START!$B$8="",START!$B$9="",START!$B$10="",START!$B$11="",START!$B$12=""),"UNRESOLVED - START SCOPE",IF(OR(B115="",C115="",D115="",E115="",F115="",G115="",H115="",I115="",J115="",M115="",N115="",P115=""),"UNRESOLVED - ROW INPUT",IF(NOT(OR(EXACT(B115,"CATEGORY / DEFINITION"),EXACT(B115,"PROBLEM / DIAGNOSTIC"),EXACT(B115,"COMPARISON / ALTERNATIVES"),EXACT(B115,"IMPLEMENTATION / EVIDENCE"),EXACT(B115,"PURCHASE / SELECTION"),EXACT(B115,"RISK / OBJECTION"),EXACT(B115,"OTHER"))),"INVALID - PROMPT FAMILY",IF(NOT(OR(EXACT(D115,"Google AI Overviews"),EXACT(D115,"Google AI Mode"),EXACT(D115,"ChatGPT search"),EXACT(D115,"Microsoft Copilot / Bing AI"),EXACT(D115,"Perplexity"),EXACT(D115,"Gemini"),EXACT(D115,"Other"))),"INVALID - SURFACE",IF(AND(NOT(EXACT(START!$B$10,"MULTI-SURFACE")),NOT(EXACT(D115,START!$B$10))),"INVALID - SURFACE OUT OF SCOPE",IF(AND(NOT(EXACT(START!$B$9,"MULTI-LOCALE")),NOT(EXACT(E115,START!$B$9))),"INVALID - LOCALE OUT OF SCOPE",IF(NOT(ISNUMBER(F115)),"INVALID - OBSERVED DATE",IF(OR(F115&lt;START!$B$11,F115&gt;START!$B$12),"INVALID - DATE OUT OF SCOPE",IF(NOT(OR(EXACT(H115,"BRAND / PROVIDER"),EXACT(H115,"CITED SOURCE"),EXACT(H115,"BRAND + SOURCE"),EXACT(H115,"OTHER"))),"INVALID - APPEARANCE TYPE",IF(NOT(OR(EXACT(I115,"DIRECT PROVIDER"),EXACT(I115,"SUBSTITUTE"),EXACT(I115,"PUBLISHER / REFERENCE"),EXACT(I115,"OFFICIAL AUTHORITY / DOCUMENTATION"),EXACT(I115,"MARKETPLACE / DIRECTORY / REVIEW"),EXACT(I115,"COMMUNITY / WITNESS"),EXACT(I115,"ANALYST / RESEARCH"),EXACT(I115,"UNRESOLVED"))),"INVALID - ROLE",IF(NOT(OR(EXACT(J115,"SAME BUYER + JOB"),EXACT(J115,"PARTIAL / SUBSTITUTE"),EXACT(J115,"NONE"),EXACT(J115,"UNKNOWN"))),"INVALID - BUYER OVERLAP",IF(NOT(OR(EXACT(M115,"YES"),EXACT(M115,"NO"),EXACT(M115,"NOT APPLICABLE / NO CITATION"))),"INVALID - PASSAGE CHECK",IF(AND(OR(EXACT(H115,"CITED SOURCE"),EXACT(H115,"BRAND + SOURCE")),EXACT(M115,"NOT APPLICABLE / NO CITATION")),"INVALID - CITATION/PASSAGE CONTRADICTION",IF(NOT(OR(EXACT(N115,"YES"),EXACT(N115,"NO - ONE OBSERVATION"),EXACT(N115,"NOT TESTED YET"))),"INVALID - REPEAT STATE",IF(EXACT(I115,"UNRESOLVED"),"UNRESOLVED - SOURCE ROLE",IF(EXACT(J115,"UNKNOWN"),"UNRESOLVED - BUYER OVERLAP",IF(AND(OR(EXACT(H115,"CITED SOURCE"),EXACT(H115,"BRAND + SOURCE")),EXACT(M115,"NO")),"EVIDENCE INSUFFICIENT - PASSAGE",IF(AND(OR(EXACT(H115,"CITED SOURCE"),EXACT(H115,"BRAND + SOURCE")),EXACT(M115,"YES"),OR(K115="",L115="")),"EVIDENCE INSUFFICIENT - CITATION DETAIL",IF(AND(EXACT(N115,"YES"),O115=""),"UNRESOLVED - REPEAT GROUP",IF(AND(EXACT(I115,"DIRECT PROVIDER"),EXACT(J115,"SAME BUYER + JOB")),"DIRECT COMPETITOR EVIDENCE",IF(AND(EXACT(I115,"SUBSTITUTE"),OR(EXACT(J115,"SAME BUYER + JOB"),EXACT(J115,"PARTIAL / SUBSTITUTE"))),"SUBSTITUTE COMPETITOR EVIDENCE",IF(AND(OR(EXACT(I115,"PUBLISHER / REFERENCE"),EXACT(I115,"OFFICIAL AUTHORITY / DOCUMENTATION"),EXACT(I115,"MARKETPLACE / DIRECTORY / REVIEW"),EXACT(I115,"COMMUNITY / WITNESS"),EXACT(I115,"ANALYST / RESEARCH")),EXACT(J115,"NONE")),"INFLUENTIAL NON-RIVAL SOURCE",IF(EXACT(J115,"NONE"),"NON-RIVAL EVIDENCE OBJECT","CLASSIFIED WITH BOUNDARY")))))))))))))))))))))))))</x:f>
      </x:c>
      <x:c r="S115" s="105" t="str">
        <x:f>IF(A115="","",IF(LEFT(R115,7)="INVALID","Correct the unsupported, contradictory, out-of-scope or duplicate controlled value before interpretation.",IF(R115="UNRESOLVED - START SCOPE","Complete START scope; row validity is intentionally blocked.",IF(R115="UNRESOLVED - ROW INPUT","Complete the required observation fields before interpretation.",IF(R115="UNRESOLVED - SOURCE ROLE","Inspect why the entity/source belongs in the answer and assign its role.",IF(R115="UNRESOLVED - BUYER OVERLAP","Establish same-buyer/same-job, substitute, partial or non-rival status.",IF(R115="UNRESOLVED - REPEAT GROUP","Assign the repeat observation to a repeat group before pattern comparison.",IF(R115="EVIDENCE INSUFFICIENT - PASSAGE","Open the cited source and record what claim or passage it supports.",IF(R115="EVIDENCE INSUFFICIENT - CITATION DETAIL","Record both the cited URL and the supported claim/passage before this citation-based observation can be shared.",IF(R115="DIRECT COMPETITOR EVIDENCE","Compare answer criteria, supporting sources and entity/product evidence before choosing an intervention.",IF(R115="SUBSTITUTE COMPETITOR EVIDENCE","Map substitution conditions and buyer trade-offs before treating the source as like-for-like.",IF(R115="INFLUENTIAL NON-RIVAL SOURCE","Route the gap to source, authority, entity or passage review - not the direct-competitor set.",IF(R115="NON-RIVAL EVIDENCE OBJECT","Use the observation only for the evidence/source role it performs.","Document the boundary before aggregation or handoff.")))))))))))))</x:f>
      </x:c>
      <x:c r="T115" s="105" t="str">
        <x:f>IF(A115="","",IF(OR(LEFT(R115,7)="INVALID",LEFT(R115,10)="UNRESOLVED",LEFT(R115,21)="EVIDENCE INSUFFICIENT",Q115="",P115=""),"NOT READY","READY TO SHARE"))</x:f>
      </x:c>
      <x:c r="U115" s="101"/>
    </x:row>
    <x:row r="116">
      <x:c r="A116" s="33"/>
      <x:c r="B116" s="33"/>
      <x:c r="C116" s="33"/>
      <x:c r="D116" s="33"/>
      <x:c r="E116" s="33"/>
      <x:c r="F116" s="64"/>
      <x:c r="G116" s="33"/>
      <x:c r="H116" s="33"/>
      <x:c r="I116" s="33"/>
      <x:c r="J116" s="33"/>
      <x:c r="K116" s="33"/>
      <x:c r="L116" s="33"/>
      <x:c r="M116" s="33"/>
      <x:c r="N116" s="101"/>
      <x:c r="O116" s="101"/>
      <x:c r="P116" s="101"/>
      <x:c r="Q116" s="101"/>
      <x:c r="R116" s="105" t="str">
        <x:f>IF(A116="","",IF(COUNTIF($A$2:$A$201,A116)&gt;1,"INVALID - DUPLICATE ID",IF(OR(START!$B$6="",START!$B$7="",START!$B$8="",START!$B$9="",START!$B$10="",START!$B$11="",START!$B$12=""),"UNRESOLVED - START SCOPE",IF(OR(B116="",C116="",D116="",E116="",F116="",G116="",H116="",I116="",J116="",M116="",N116="",P116=""),"UNRESOLVED - ROW INPUT",IF(NOT(OR(EXACT(B116,"CATEGORY / DEFINITION"),EXACT(B116,"PROBLEM / DIAGNOSTIC"),EXACT(B116,"COMPARISON / ALTERNATIVES"),EXACT(B116,"IMPLEMENTATION / EVIDENCE"),EXACT(B116,"PURCHASE / SELECTION"),EXACT(B116,"RISK / OBJECTION"),EXACT(B116,"OTHER"))),"INVALID - PROMPT FAMILY",IF(NOT(OR(EXACT(D116,"Google AI Overviews"),EXACT(D116,"Google AI Mode"),EXACT(D116,"ChatGPT search"),EXACT(D116,"Microsoft Copilot / Bing AI"),EXACT(D116,"Perplexity"),EXACT(D116,"Gemini"),EXACT(D116,"Other"))),"INVALID - SURFACE",IF(AND(NOT(EXACT(START!$B$10,"MULTI-SURFACE")),NOT(EXACT(D116,START!$B$10))),"INVALID - SURFACE OUT OF SCOPE",IF(AND(NOT(EXACT(START!$B$9,"MULTI-LOCALE")),NOT(EXACT(E116,START!$B$9))),"INVALID - LOCALE OUT OF SCOPE",IF(NOT(ISNUMBER(F116)),"INVALID - OBSERVED DATE",IF(OR(F116&lt;START!$B$11,F116&gt;START!$B$12),"INVALID - DATE OUT OF SCOPE",IF(NOT(OR(EXACT(H116,"BRAND / PROVIDER"),EXACT(H116,"CITED SOURCE"),EXACT(H116,"BRAND + SOURCE"),EXACT(H116,"OTHER"))),"INVALID - APPEARANCE TYPE",IF(NOT(OR(EXACT(I116,"DIRECT PROVIDER"),EXACT(I116,"SUBSTITUTE"),EXACT(I116,"PUBLISHER / REFERENCE"),EXACT(I116,"OFFICIAL AUTHORITY / DOCUMENTATION"),EXACT(I116,"MARKETPLACE / DIRECTORY / REVIEW"),EXACT(I116,"COMMUNITY / WITNESS"),EXACT(I116,"ANALYST / RESEARCH"),EXACT(I116,"UNRESOLVED"))),"INVALID - ROLE",IF(NOT(OR(EXACT(J116,"SAME BUYER + JOB"),EXACT(J116,"PARTIAL / SUBSTITUTE"),EXACT(J116,"NONE"),EXACT(J116,"UNKNOWN"))),"INVALID - BUYER OVERLAP",IF(NOT(OR(EXACT(M116,"YES"),EXACT(M116,"NO"),EXACT(M116,"NOT APPLICABLE / NO CITATION"))),"INVALID - PASSAGE CHECK",IF(AND(OR(EXACT(H116,"CITED SOURCE"),EXACT(H116,"BRAND + SOURCE")),EXACT(M116,"NOT APPLICABLE / NO CITATION")),"INVALID - CITATION/PASSAGE CONTRADICTION",IF(NOT(OR(EXACT(N116,"YES"),EXACT(N116,"NO - ONE OBSERVATION"),EXACT(N116,"NOT TESTED YET"))),"INVALID - REPEAT STATE",IF(EXACT(I116,"UNRESOLVED"),"UNRESOLVED - SOURCE ROLE",IF(EXACT(J116,"UNKNOWN"),"UNRESOLVED - BUYER OVERLAP",IF(AND(OR(EXACT(H116,"CITED SOURCE"),EXACT(H116,"BRAND + SOURCE")),EXACT(M116,"NO")),"EVIDENCE INSUFFICIENT - PASSAGE",IF(AND(OR(EXACT(H116,"CITED SOURCE"),EXACT(H116,"BRAND + SOURCE")),EXACT(M116,"YES"),OR(K116="",L116="")),"EVIDENCE INSUFFICIENT - CITATION DETAIL",IF(AND(EXACT(N116,"YES"),O116=""),"UNRESOLVED - REPEAT GROUP",IF(AND(EXACT(I116,"DIRECT PROVIDER"),EXACT(J116,"SAME BUYER + JOB")),"DIRECT COMPETITOR EVIDENCE",IF(AND(EXACT(I116,"SUBSTITUTE"),OR(EXACT(J116,"SAME BUYER + JOB"),EXACT(J116,"PARTIAL / SUBSTITUTE"))),"SUBSTITUTE COMPETITOR EVIDENCE",IF(AND(OR(EXACT(I116,"PUBLISHER / REFERENCE"),EXACT(I116,"OFFICIAL AUTHORITY / DOCUMENTATION"),EXACT(I116,"MARKETPLACE / DIRECTORY / REVIEW"),EXACT(I116,"COMMUNITY / WITNESS"),EXACT(I116,"ANALYST / RESEARCH")),EXACT(J116,"NONE")),"INFLUENTIAL NON-RIVAL SOURCE",IF(EXACT(J116,"NONE"),"NON-RIVAL EVIDENCE OBJECT","CLASSIFIED WITH BOUNDARY")))))))))))))))))))))))))</x:f>
      </x:c>
      <x:c r="S116" s="105" t="str">
        <x:f>IF(A116="","",IF(LEFT(R116,7)="INVALID","Correct the unsupported, contradictory, out-of-scope or duplicate controlled value before interpretation.",IF(R116="UNRESOLVED - START SCOPE","Complete START scope; row validity is intentionally blocked.",IF(R116="UNRESOLVED - ROW INPUT","Complete the required observation fields before interpretation.",IF(R116="UNRESOLVED - SOURCE ROLE","Inspect why the entity/source belongs in the answer and assign its role.",IF(R116="UNRESOLVED - BUYER OVERLAP","Establish same-buyer/same-job, substitute, partial or non-rival status.",IF(R116="UNRESOLVED - REPEAT GROUP","Assign the repeat observation to a repeat group before pattern comparison.",IF(R116="EVIDENCE INSUFFICIENT - PASSAGE","Open the cited source and record what claim or passage it supports.",IF(R116="EVIDENCE INSUFFICIENT - CITATION DETAIL","Record both the cited URL and the supported claim/passage before this citation-based observation can be shared.",IF(R116="DIRECT COMPETITOR EVIDENCE","Compare answer criteria, supporting sources and entity/product evidence before choosing an intervention.",IF(R116="SUBSTITUTE COMPETITOR EVIDENCE","Map substitution conditions and buyer trade-offs before treating the source as like-for-like.",IF(R116="INFLUENTIAL NON-RIVAL SOURCE","Route the gap to source, authority, entity or passage review - not the direct-competitor set.",IF(R116="NON-RIVAL EVIDENCE OBJECT","Use the observation only for the evidence/source role it performs.","Document the boundary before aggregation or handoff.")))))))))))))</x:f>
      </x:c>
      <x:c r="T116" s="105" t="str">
        <x:f>IF(A116="","",IF(OR(LEFT(R116,7)="INVALID",LEFT(R116,10)="UNRESOLVED",LEFT(R116,21)="EVIDENCE INSUFFICIENT",Q116="",P116=""),"NOT READY","READY TO SHARE"))</x:f>
      </x:c>
      <x:c r="U116" s="101"/>
    </x:row>
    <x:row r="117">
      <x:c r="A117" s="33"/>
      <x:c r="B117" s="33"/>
      <x:c r="C117" s="33"/>
      <x:c r="D117" s="33"/>
      <x:c r="E117" s="33"/>
      <x:c r="F117" s="64"/>
      <x:c r="G117" s="33"/>
      <x:c r="H117" s="33"/>
      <x:c r="I117" s="33"/>
      <x:c r="J117" s="33"/>
      <x:c r="K117" s="33"/>
      <x:c r="L117" s="33"/>
      <x:c r="M117" s="33"/>
      <x:c r="N117" s="101"/>
      <x:c r="O117" s="101"/>
      <x:c r="P117" s="101"/>
      <x:c r="Q117" s="101"/>
      <x:c r="R117" s="105" t="str">
        <x:f>IF(A117="","",IF(COUNTIF($A$2:$A$201,A117)&gt;1,"INVALID - DUPLICATE ID",IF(OR(START!$B$6="",START!$B$7="",START!$B$8="",START!$B$9="",START!$B$10="",START!$B$11="",START!$B$12=""),"UNRESOLVED - START SCOPE",IF(OR(B117="",C117="",D117="",E117="",F117="",G117="",H117="",I117="",J117="",M117="",N117="",P117=""),"UNRESOLVED - ROW INPUT",IF(NOT(OR(EXACT(B117,"CATEGORY / DEFINITION"),EXACT(B117,"PROBLEM / DIAGNOSTIC"),EXACT(B117,"COMPARISON / ALTERNATIVES"),EXACT(B117,"IMPLEMENTATION / EVIDENCE"),EXACT(B117,"PURCHASE / SELECTION"),EXACT(B117,"RISK / OBJECTION"),EXACT(B117,"OTHER"))),"INVALID - PROMPT FAMILY",IF(NOT(OR(EXACT(D117,"Google AI Overviews"),EXACT(D117,"Google AI Mode"),EXACT(D117,"ChatGPT search"),EXACT(D117,"Microsoft Copilot / Bing AI"),EXACT(D117,"Perplexity"),EXACT(D117,"Gemini"),EXACT(D117,"Other"))),"INVALID - SURFACE",IF(AND(NOT(EXACT(START!$B$10,"MULTI-SURFACE")),NOT(EXACT(D117,START!$B$10))),"INVALID - SURFACE OUT OF SCOPE",IF(AND(NOT(EXACT(START!$B$9,"MULTI-LOCALE")),NOT(EXACT(E117,START!$B$9))),"INVALID - LOCALE OUT OF SCOPE",IF(NOT(ISNUMBER(F117)),"INVALID - OBSERVED DATE",IF(OR(F117&lt;START!$B$11,F117&gt;START!$B$12),"INVALID - DATE OUT OF SCOPE",IF(NOT(OR(EXACT(H117,"BRAND / PROVIDER"),EXACT(H117,"CITED SOURCE"),EXACT(H117,"BRAND + SOURCE"),EXACT(H117,"OTHER"))),"INVALID - APPEARANCE TYPE",IF(NOT(OR(EXACT(I117,"DIRECT PROVIDER"),EXACT(I117,"SUBSTITUTE"),EXACT(I117,"PUBLISHER / REFERENCE"),EXACT(I117,"OFFICIAL AUTHORITY / DOCUMENTATION"),EXACT(I117,"MARKETPLACE / DIRECTORY / REVIEW"),EXACT(I117,"COMMUNITY / WITNESS"),EXACT(I117,"ANALYST / RESEARCH"),EXACT(I117,"UNRESOLVED"))),"INVALID - ROLE",IF(NOT(OR(EXACT(J117,"SAME BUYER + JOB"),EXACT(J117,"PARTIAL / SUBSTITUTE"),EXACT(J117,"NONE"),EXACT(J117,"UNKNOWN"))),"INVALID - BUYER OVERLAP",IF(NOT(OR(EXACT(M117,"YES"),EXACT(M117,"NO"),EXACT(M117,"NOT APPLICABLE / NO CITATION"))),"INVALID - PASSAGE CHECK",IF(AND(OR(EXACT(H117,"CITED SOURCE"),EXACT(H117,"BRAND + SOURCE")),EXACT(M117,"NOT APPLICABLE / NO CITATION")),"INVALID - CITATION/PASSAGE CONTRADICTION",IF(NOT(OR(EXACT(N117,"YES"),EXACT(N117,"NO - ONE OBSERVATION"),EXACT(N117,"NOT TESTED YET"))),"INVALID - REPEAT STATE",IF(EXACT(I117,"UNRESOLVED"),"UNRESOLVED - SOURCE ROLE",IF(EXACT(J117,"UNKNOWN"),"UNRESOLVED - BUYER OVERLAP",IF(AND(OR(EXACT(H117,"CITED SOURCE"),EXACT(H117,"BRAND + SOURCE")),EXACT(M117,"NO")),"EVIDENCE INSUFFICIENT - PASSAGE",IF(AND(OR(EXACT(H117,"CITED SOURCE"),EXACT(H117,"BRAND + SOURCE")),EXACT(M117,"YES"),OR(K117="",L117="")),"EVIDENCE INSUFFICIENT - CITATION DETAIL",IF(AND(EXACT(N117,"YES"),O117=""),"UNRESOLVED - REPEAT GROUP",IF(AND(EXACT(I117,"DIRECT PROVIDER"),EXACT(J117,"SAME BUYER + JOB")),"DIRECT COMPETITOR EVIDENCE",IF(AND(EXACT(I117,"SUBSTITUTE"),OR(EXACT(J117,"SAME BUYER + JOB"),EXACT(J117,"PARTIAL / SUBSTITUTE"))),"SUBSTITUTE COMPETITOR EVIDENCE",IF(AND(OR(EXACT(I117,"PUBLISHER / REFERENCE"),EXACT(I117,"OFFICIAL AUTHORITY / DOCUMENTATION"),EXACT(I117,"MARKETPLACE / DIRECTORY / REVIEW"),EXACT(I117,"COMMUNITY / WITNESS"),EXACT(I117,"ANALYST / RESEARCH")),EXACT(J117,"NONE")),"INFLUENTIAL NON-RIVAL SOURCE",IF(EXACT(J117,"NONE"),"NON-RIVAL EVIDENCE OBJECT","CLASSIFIED WITH BOUNDARY")))))))))))))))))))))))))</x:f>
      </x:c>
      <x:c r="S117" s="105" t="str">
        <x:f>IF(A117="","",IF(LEFT(R117,7)="INVALID","Correct the unsupported, contradictory, out-of-scope or duplicate controlled value before interpretation.",IF(R117="UNRESOLVED - START SCOPE","Complete START scope; row validity is intentionally blocked.",IF(R117="UNRESOLVED - ROW INPUT","Complete the required observation fields before interpretation.",IF(R117="UNRESOLVED - SOURCE ROLE","Inspect why the entity/source belongs in the answer and assign its role.",IF(R117="UNRESOLVED - BUYER OVERLAP","Establish same-buyer/same-job, substitute, partial or non-rival status.",IF(R117="UNRESOLVED - REPEAT GROUP","Assign the repeat observation to a repeat group before pattern comparison.",IF(R117="EVIDENCE INSUFFICIENT - PASSAGE","Open the cited source and record what claim or passage it supports.",IF(R117="EVIDENCE INSUFFICIENT - CITATION DETAIL","Record both the cited URL and the supported claim/passage before this citation-based observation can be shared.",IF(R117="DIRECT COMPETITOR EVIDENCE","Compare answer criteria, supporting sources and entity/product evidence before choosing an intervention.",IF(R117="SUBSTITUTE COMPETITOR EVIDENCE","Map substitution conditions and buyer trade-offs before treating the source as like-for-like.",IF(R117="INFLUENTIAL NON-RIVAL SOURCE","Route the gap to source, authority, entity or passage review - not the direct-competitor set.",IF(R117="NON-RIVAL EVIDENCE OBJECT","Use the observation only for the evidence/source role it performs.","Document the boundary before aggregation or handoff.")))))))))))))</x:f>
      </x:c>
      <x:c r="T117" s="105" t="str">
        <x:f>IF(A117="","",IF(OR(LEFT(R117,7)="INVALID",LEFT(R117,10)="UNRESOLVED",LEFT(R117,21)="EVIDENCE INSUFFICIENT",Q117="",P117=""),"NOT READY","READY TO SHARE"))</x:f>
      </x:c>
      <x:c r="U117" s="101"/>
    </x:row>
    <x:row r="118">
      <x:c r="A118" s="33"/>
      <x:c r="B118" s="33"/>
      <x:c r="C118" s="33"/>
      <x:c r="D118" s="33"/>
      <x:c r="E118" s="33"/>
      <x:c r="F118" s="64"/>
      <x:c r="G118" s="33"/>
      <x:c r="H118" s="33"/>
      <x:c r="I118" s="33"/>
      <x:c r="J118" s="33"/>
      <x:c r="K118" s="33"/>
      <x:c r="L118" s="33"/>
      <x:c r="M118" s="33"/>
      <x:c r="N118" s="101"/>
      <x:c r="O118" s="101"/>
      <x:c r="P118" s="101"/>
      <x:c r="Q118" s="101"/>
      <x:c r="R118" s="105" t="str">
        <x:f>IF(A118="","",IF(COUNTIF($A$2:$A$201,A118)&gt;1,"INVALID - DUPLICATE ID",IF(OR(START!$B$6="",START!$B$7="",START!$B$8="",START!$B$9="",START!$B$10="",START!$B$11="",START!$B$12=""),"UNRESOLVED - START SCOPE",IF(OR(B118="",C118="",D118="",E118="",F118="",G118="",H118="",I118="",J118="",M118="",N118="",P118=""),"UNRESOLVED - ROW INPUT",IF(NOT(OR(EXACT(B118,"CATEGORY / DEFINITION"),EXACT(B118,"PROBLEM / DIAGNOSTIC"),EXACT(B118,"COMPARISON / ALTERNATIVES"),EXACT(B118,"IMPLEMENTATION / EVIDENCE"),EXACT(B118,"PURCHASE / SELECTION"),EXACT(B118,"RISK / OBJECTION"),EXACT(B118,"OTHER"))),"INVALID - PROMPT FAMILY",IF(NOT(OR(EXACT(D118,"Google AI Overviews"),EXACT(D118,"Google AI Mode"),EXACT(D118,"ChatGPT search"),EXACT(D118,"Microsoft Copilot / Bing AI"),EXACT(D118,"Perplexity"),EXACT(D118,"Gemini"),EXACT(D118,"Other"))),"INVALID - SURFACE",IF(AND(NOT(EXACT(START!$B$10,"MULTI-SURFACE")),NOT(EXACT(D118,START!$B$10))),"INVALID - SURFACE OUT OF SCOPE",IF(AND(NOT(EXACT(START!$B$9,"MULTI-LOCALE")),NOT(EXACT(E118,START!$B$9))),"INVALID - LOCALE OUT OF SCOPE",IF(NOT(ISNUMBER(F118)),"INVALID - OBSERVED DATE",IF(OR(F118&lt;START!$B$11,F118&gt;START!$B$12),"INVALID - DATE OUT OF SCOPE",IF(NOT(OR(EXACT(H118,"BRAND / PROVIDER"),EXACT(H118,"CITED SOURCE"),EXACT(H118,"BRAND + SOURCE"),EXACT(H118,"OTHER"))),"INVALID - APPEARANCE TYPE",IF(NOT(OR(EXACT(I118,"DIRECT PROVIDER"),EXACT(I118,"SUBSTITUTE"),EXACT(I118,"PUBLISHER / REFERENCE"),EXACT(I118,"OFFICIAL AUTHORITY / DOCUMENTATION"),EXACT(I118,"MARKETPLACE / DIRECTORY / REVIEW"),EXACT(I118,"COMMUNITY / WITNESS"),EXACT(I118,"ANALYST / RESEARCH"),EXACT(I118,"UNRESOLVED"))),"INVALID - ROLE",IF(NOT(OR(EXACT(J118,"SAME BUYER + JOB"),EXACT(J118,"PARTIAL / SUBSTITUTE"),EXACT(J118,"NONE"),EXACT(J118,"UNKNOWN"))),"INVALID - BUYER OVERLAP",IF(NOT(OR(EXACT(M118,"YES"),EXACT(M118,"NO"),EXACT(M118,"NOT APPLICABLE / NO CITATION"))),"INVALID - PASSAGE CHECK",IF(AND(OR(EXACT(H118,"CITED SOURCE"),EXACT(H118,"BRAND + SOURCE")),EXACT(M118,"NOT APPLICABLE / NO CITATION")),"INVALID - CITATION/PASSAGE CONTRADICTION",IF(NOT(OR(EXACT(N118,"YES"),EXACT(N118,"NO - ONE OBSERVATION"),EXACT(N118,"NOT TESTED YET"))),"INVALID - REPEAT STATE",IF(EXACT(I118,"UNRESOLVED"),"UNRESOLVED - SOURCE ROLE",IF(EXACT(J118,"UNKNOWN"),"UNRESOLVED - BUYER OVERLAP",IF(AND(OR(EXACT(H118,"CITED SOURCE"),EXACT(H118,"BRAND + SOURCE")),EXACT(M118,"NO")),"EVIDENCE INSUFFICIENT - PASSAGE",IF(AND(OR(EXACT(H118,"CITED SOURCE"),EXACT(H118,"BRAND + SOURCE")),EXACT(M118,"YES"),OR(K118="",L118="")),"EVIDENCE INSUFFICIENT - CITATION DETAIL",IF(AND(EXACT(N118,"YES"),O118=""),"UNRESOLVED - REPEAT GROUP",IF(AND(EXACT(I118,"DIRECT PROVIDER"),EXACT(J118,"SAME BUYER + JOB")),"DIRECT COMPETITOR EVIDENCE",IF(AND(EXACT(I118,"SUBSTITUTE"),OR(EXACT(J118,"SAME BUYER + JOB"),EXACT(J118,"PARTIAL / SUBSTITUTE"))),"SUBSTITUTE COMPETITOR EVIDENCE",IF(AND(OR(EXACT(I118,"PUBLISHER / REFERENCE"),EXACT(I118,"OFFICIAL AUTHORITY / DOCUMENTATION"),EXACT(I118,"MARKETPLACE / DIRECTORY / REVIEW"),EXACT(I118,"COMMUNITY / WITNESS"),EXACT(I118,"ANALYST / RESEARCH")),EXACT(J118,"NONE")),"INFLUENTIAL NON-RIVAL SOURCE",IF(EXACT(J118,"NONE"),"NON-RIVAL EVIDENCE OBJECT","CLASSIFIED WITH BOUNDARY")))))))))))))))))))))))))</x:f>
      </x:c>
      <x:c r="S118" s="105" t="str">
        <x:f>IF(A118="","",IF(LEFT(R118,7)="INVALID","Correct the unsupported, contradictory, out-of-scope or duplicate controlled value before interpretation.",IF(R118="UNRESOLVED - START SCOPE","Complete START scope; row validity is intentionally blocked.",IF(R118="UNRESOLVED - ROW INPUT","Complete the required observation fields before interpretation.",IF(R118="UNRESOLVED - SOURCE ROLE","Inspect why the entity/source belongs in the answer and assign its role.",IF(R118="UNRESOLVED - BUYER OVERLAP","Establish same-buyer/same-job, substitute, partial or non-rival status.",IF(R118="UNRESOLVED - REPEAT GROUP","Assign the repeat observation to a repeat group before pattern comparison.",IF(R118="EVIDENCE INSUFFICIENT - PASSAGE","Open the cited source and record what claim or passage it supports.",IF(R118="EVIDENCE INSUFFICIENT - CITATION DETAIL","Record both the cited URL and the supported claim/passage before this citation-based observation can be shared.",IF(R118="DIRECT COMPETITOR EVIDENCE","Compare answer criteria, supporting sources and entity/product evidence before choosing an intervention.",IF(R118="SUBSTITUTE COMPETITOR EVIDENCE","Map substitution conditions and buyer trade-offs before treating the source as like-for-like.",IF(R118="INFLUENTIAL NON-RIVAL SOURCE","Route the gap to source, authority, entity or passage review - not the direct-competitor set.",IF(R118="NON-RIVAL EVIDENCE OBJECT","Use the observation only for the evidence/source role it performs.","Document the boundary before aggregation or handoff.")))))))))))))</x:f>
      </x:c>
      <x:c r="T118" s="105" t="str">
        <x:f>IF(A118="","",IF(OR(LEFT(R118,7)="INVALID",LEFT(R118,10)="UNRESOLVED",LEFT(R118,21)="EVIDENCE INSUFFICIENT",Q118="",P118=""),"NOT READY","READY TO SHARE"))</x:f>
      </x:c>
      <x:c r="U118" s="101"/>
    </x:row>
    <x:row r="119">
      <x:c r="A119" s="33"/>
      <x:c r="B119" s="33"/>
      <x:c r="C119" s="33"/>
      <x:c r="D119" s="33"/>
      <x:c r="E119" s="33"/>
      <x:c r="F119" s="64"/>
      <x:c r="G119" s="33"/>
      <x:c r="H119" s="33"/>
      <x:c r="I119" s="33"/>
      <x:c r="J119" s="33"/>
      <x:c r="K119" s="33"/>
      <x:c r="L119" s="33"/>
      <x:c r="M119" s="33"/>
      <x:c r="N119" s="101"/>
      <x:c r="O119" s="101"/>
      <x:c r="P119" s="101"/>
      <x:c r="Q119" s="101"/>
      <x:c r="R119" s="105" t="str">
        <x:f>IF(A119="","",IF(COUNTIF($A$2:$A$201,A119)&gt;1,"INVALID - DUPLICATE ID",IF(OR(START!$B$6="",START!$B$7="",START!$B$8="",START!$B$9="",START!$B$10="",START!$B$11="",START!$B$12=""),"UNRESOLVED - START SCOPE",IF(OR(B119="",C119="",D119="",E119="",F119="",G119="",H119="",I119="",J119="",M119="",N119="",P119=""),"UNRESOLVED - ROW INPUT",IF(NOT(OR(EXACT(B119,"CATEGORY / DEFINITION"),EXACT(B119,"PROBLEM / DIAGNOSTIC"),EXACT(B119,"COMPARISON / ALTERNATIVES"),EXACT(B119,"IMPLEMENTATION / EVIDENCE"),EXACT(B119,"PURCHASE / SELECTION"),EXACT(B119,"RISK / OBJECTION"),EXACT(B119,"OTHER"))),"INVALID - PROMPT FAMILY",IF(NOT(OR(EXACT(D119,"Google AI Overviews"),EXACT(D119,"Google AI Mode"),EXACT(D119,"ChatGPT search"),EXACT(D119,"Microsoft Copilot / Bing AI"),EXACT(D119,"Perplexity"),EXACT(D119,"Gemini"),EXACT(D119,"Other"))),"INVALID - SURFACE",IF(AND(NOT(EXACT(START!$B$10,"MULTI-SURFACE")),NOT(EXACT(D119,START!$B$10))),"INVALID - SURFACE OUT OF SCOPE",IF(AND(NOT(EXACT(START!$B$9,"MULTI-LOCALE")),NOT(EXACT(E119,START!$B$9))),"INVALID - LOCALE OUT OF SCOPE",IF(NOT(ISNUMBER(F119)),"INVALID - OBSERVED DATE",IF(OR(F119&lt;START!$B$11,F119&gt;START!$B$12),"INVALID - DATE OUT OF SCOPE",IF(NOT(OR(EXACT(H119,"BRAND / PROVIDER"),EXACT(H119,"CITED SOURCE"),EXACT(H119,"BRAND + SOURCE"),EXACT(H119,"OTHER"))),"INVALID - APPEARANCE TYPE",IF(NOT(OR(EXACT(I119,"DIRECT PROVIDER"),EXACT(I119,"SUBSTITUTE"),EXACT(I119,"PUBLISHER / REFERENCE"),EXACT(I119,"OFFICIAL AUTHORITY / DOCUMENTATION"),EXACT(I119,"MARKETPLACE / DIRECTORY / REVIEW"),EXACT(I119,"COMMUNITY / WITNESS"),EXACT(I119,"ANALYST / RESEARCH"),EXACT(I119,"UNRESOLVED"))),"INVALID - ROLE",IF(NOT(OR(EXACT(J119,"SAME BUYER + JOB"),EXACT(J119,"PARTIAL / SUBSTITUTE"),EXACT(J119,"NONE"),EXACT(J119,"UNKNOWN"))),"INVALID - BUYER OVERLAP",IF(NOT(OR(EXACT(M119,"YES"),EXACT(M119,"NO"),EXACT(M119,"NOT APPLICABLE / NO CITATION"))),"INVALID - PASSAGE CHECK",IF(AND(OR(EXACT(H119,"CITED SOURCE"),EXACT(H119,"BRAND + SOURCE")),EXACT(M119,"NOT APPLICABLE / NO CITATION")),"INVALID - CITATION/PASSAGE CONTRADICTION",IF(NOT(OR(EXACT(N119,"YES"),EXACT(N119,"NO - ONE OBSERVATION"),EXACT(N119,"NOT TESTED YET"))),"INVALID - REPEAT STATE",IF(EXACT(I119,"UNRESOLVED"),"UNRESOLVED - SOURCE ROLE",IF(EXACT(J119,"UNKNOWN"),"UNRESOLVED - BUYER OVERLAP",IF(AND(OR(EXACT(H119,"CITED SOURCE"),EXACT(H119,"BRAND + SOURCE")),EXACT(M119,"NO")),"EVIDENCE INSUFFICIENT - PASSAGE",IF(AND(OR(EXACT(H119,"CITED SOURCE"),EXACT(H119,"BRAND + SOURCE")),EXACT(M119,"YES"),OR(K119="",L119="")),"EVIDENCE INSUFFICIENT - CITATION DETAIL",IF(AND(EXACT(N119,"YES"),O119=""),"UNRESOLVED - REPEAT GROUP",IF(AND(EXACT(I119,"DIRECT PROVIDER"),EXACT(J119,"SAME BUYER + JOB")),"DIRECT COMPETITOR EVIDENCE",IF(AND(EXACT(I119,"SUBSTITUTE"),OR(EXACT(J119,"SAME BUYER + JOB"),EXACT(J119,"PARTIAL / SUBSTITUTE"))),"SUBSTITUTE COMPETITOR EVIDENCE",IF(AND(OR(EXACT(I119,"PUBLISHER / REFERENCE"),EXACT(I119,"OFFICIAL AUTHORITY / DOCUMENTATION"),EXACT(I119,"MARKETPLACE / DIRECTORY / REVIEW"),EXACT(I119,"COMMUNITY / WITNESS"),EXACT(I119,"ANALYST / RESEARCH")),EXACT(J119,"NONE")),"INFLUENTIAL NON-RIVAL SOURCE",IF(EXACT(J119,"NONE"),"NON-RIVAL EVIDENCE OBJECT","CLASSIFIED WITH BOUNDARY")))))))))))))))))))))))))</x:f>
      </x:c>
      <x:c r="S119" s="105" t="str">
        <x:f>IF(A119="","",IF(LEFT(R119,7)="INVALID","Correct the unsupported, contradictory, out-of-scope or duplicate controlled value before interpretation.",IF(R119="UNRESOLVED - START SCOPE","Complete START scope; row validity is intentionally blocked.",IF(R119="UNRESOLVED - ROW INPUT","Complete the required observation fields before interpretation.",IF(R119="UNRESOLVED - SOURCE ROLE","Inspect why the entity/source belongs in the answer and assign its role.",IF(R119="UNRESOLVED - BUYER OVERLAP","Establish same-buyer/same-job, substitute, partial or non-rival status.",IF(R119="UNRESOLVED - REPEAT GROUP","Assign the repeat observation to a repeat group before pattern comparison.",IF(R119="EVIDENCE INSUFFICIENT - PASSAGE","Open the cited source and record what claim or passage it supports.",IF(R119="EVIDENCE INSUFFICIENT - CITATION DETAIL","Record both the cited URL and the supported claim/passage before this citation-based observation can be shared.",IF(R119="DIRECT COMPETITOR EVIDENCE","Compare answer criteria, supporting sources and entity/product evidence before choosing an intervention.",IF(R119="SUBSTITUTE COMPETITOR EVIDENCE","Map substitution conditions and buyer trade-offs before treating the source as like-for-like.",IF(R119="INFLUENTIAL NON-RIVAL SOURCE","Route the gap to source, authority, entity or passage review - not the direct-competitor set.",IF(R119="NON-RIVAL EVIDENCE OBJECT","Use the observation only for the evidence/source role it performs.","Document the boundary before aggregation or handoff.")))))))))))))</x:f>
      </x:c>
      <x:c r="T119" s="105" t="str">
        <x:f>IF(A119="","",IF(OR(LEFT(R119,7)="INVALID",LEFT(R119,10)="UNRESOLVED",LEFT(R119,21)="EVIDENCE INSUFFICIENT",Q119="",P119=""),"NOT READY","READY TO SHARE"))</x:f>
      </x:c>
      <x:c r="U119" s="101"/>
    </x:row>
    <x:row r="120">
      <x:c r="A120" s="33"/>
      <x:c r="B120" s="33"/>
      <x:c r="C120" s="33"/>
      <x:c r="D120" s="33"/>
      <x:c r="E120" s="33"/>
      <x:c r="F120" s="64"/>
      <x:c r="G120" s="33"/>
      <x:c r="H120" s="33"/>
      <x:c r="I120" s="33"/>
      <x:c r="J120" s="33"/>
      <x:c r="K120" s="33"/>
      <x:c r="L120" s="33"/>
      <x:c r="M120" s="33"/>
      <x:c r="N120" s="101"/>
      <x:c r="O120" s="101"/>
      <x:c r="P120" s="101"/>
      <x:c r="Q120" s="101"/>
      <x:c r="R120" s="105" t="str">
        <x:f>IF(A120="","",IF(COUNTIF($A$2:$A$201,A120)&gt;1,"INVALID - DUPLICATE ID",IF(OR(START!$B$6="",START!$B$7="",START!$B$8="",START!$B$9="",START!$B$10="",START!$B$11="",START!$B$12=""),"UNRESOLVED - START SCOPE",IF(OR(B120="",C120="",D120="",E120="",F120="",G120="",H120="",I120="",J120="",M120="",N120="",P120=""),"UNRESOLVED - ROW INPUT",IF(NOT(OR(EXACT(B120,"CATEGORY / DEFINITION"),EXACT(B120,"PROBLEM / DIAGNOSTIC"),EXACT(B120,"COMPARISON / ALTERNATIVES"),EXACT(B120,"IMPLEMENTATION / EVIDENCE"),EXACT(B120,"PURCHASE / SELECTION"),EXACT(B120,"RISK / OBJECTION"),EXACT(B120,"OTHER"))),"INVALID - PROMPT FAMILY",IF(NOT(OR(EXACT(D120,"Google AI Overviews"),EXACT(D120,"Google AI Mode"),EXACT(D120,"ChatGPT search"),EXACT(D120,"Microsoft Copilot / Bing AI"),EXACT(D120,"Perplexity"),EXACT(D120,"Gemini"),EXACT(D120,"Other"))),"INVALID - SURFACE",IF(AND(NOT(EXACT(START!$B$10,"MULTI-SURFACE")),NOT(EXACT(D120,START!$B$10))),"INVALID - SURFACE OUT OF SCOPE",IF(AND(NOT(EXACT(START!$B$9,"MULTI-LOCALE")),NOT(EXACT(E120,START!$B$9))),"INVALID - LOCALE OUT OF SCOPE",IF(NOT(ISNUMBER(F120)),"INVALID - OBSERVED DATE",IF(OR(F120&lt;START!$B$11,F120&gt;START!$B$12),"INVALID - DATE OUT OF SCOPE",IF(NOT(OR(EXACT(H120,"BRAND / PROVIDER"),EXACT(H120,"CITED SOURCE"),EXACT(H120,"BRAND + SOURCE"),EXACT(H120,"OTHER"))),"INVALID - APPEARANCE TYPE",IF(NOT(OR(EXACT(I120,"DIRECT PROVIDER"),EXACT(I120,"SUBSTITUTE"),EXACT(I120,"PUBLISHER / REFERENCE"),EXACT(I120,"OFFICIAL AUTHORITY / DOCUMENTATION"),EXACT(I120,"MARKETPLACE / DIRECTORY / REVIEW"),EXACT(I120,"COMMUNITY / WITNESS"),EXACT(I120,"ANALYST / RESEARCH"),EXACT(I120,"UNRESOLVED"))),"INVALID - ROLE",IF(NOT(OR(EXACT(J120,"SAME BUYER + JOB"),EXACT(J120,"PARTIAL / SUBSTITUTE"),EXACT(J120,"NONE"),EXACT(J120,"UNKNOWN"))),"INVALID - BUYER OVERLAP",IF(NOT(OR(EXACT(M120,"YES"),EXACT(M120,"NO"),EXACT(M120,"NOT APPLICABLE / NO CITATION"))),"INVALID - PASSAGE CHECK",IF(AND(OR(EXACT(H120,"CITED SOURCE"),EXACT(H120,"BRAND + SOURCE")),EXACT(M120,"NOT APPLICABLE / NO CITATION")),"INVALID - CITATION/PASSAGE CONTRADICTION",IF(NOT(OR(EXACT(N120,"YES"),EXACT(N120,"NO - ONE OBSERVATION"),EXACT(N120,"NOT TESTED YET"))),"INVALID - REPEAT STATE",IF(EXACT(I120,"UNRESOLVED"),"UNRESOLVED - SOURCE ROLE",IF(EXACT(J120,"UNKNOWN"),"UNRESOLVED - BUYER OVERLAP",IF(AND(OR(EXACT(H120,"CITED SOURCE"),EXACT(H120,"BRAND + SOURCE")),EXACT(M120,"NO")),"EVIDENCE INSUFFICIENT - PASSAGE",IF(AND(OR(EXACT(H120,"CITED SOURCE"),EXACT(H120,"BRAND + SOURCE")),EXACT(M120,"YES"),OR(K120="",L120="")),"EVIDENCE INSUFFICIENT - CITATION DETAIL",IF(AND(EXACT(N120,"YES"),O120=""),"UNRESOLVED - REPEAT GROUP",IF(AND(EXACT(I120,"DIRECT PROVIDER"),EXACT(J120,"SAME BUYER + JOB")),"DIRECT COMPETITOR EVIDENCE",IF(AND(EXACT(I120,"SUBSTITUTE"),OR(EXACT(J120,"SAME BUYER + JOB"),EXACT(J120,"PARTIAL / SUBSTITUTE"))),"SUBSTITUTE COMPETITOR EVIDENCE",IF(AND(OR(EXACT(I120,"PUBLISHER / REFERENCE"),EXACT(I120,"OFFICIAL AUTHORITY / DOCUMENTATION"),EXACT(I120,"MARKETPLACE / DIRECTORY / REVIEW"),EXACT(I120,"COMMUNITY / WITNESS"),EXACT(I120,"ANALYST / RESEARCH")),EXACT(J120,"NONE")),"INFLUENTIAL NON-RIVAL SOURCE",IF(EXACT(J120,"NONE"),"NON-RIVAL EVIDENCE OBJECT","CLASSIFIED WITH BOUNDARY")))))))))))))))))))))))))</x:f>
      </x:c>
      <x:c r="S120" s="105" t="str">
        <x:f>IF(A120="","",IF(LEFT(R120,7)="INVALID","Correct the unsupported, contradictory, out-of-scope or duplicate controlled value before interpretation.",IF(R120="UNRESOLVED - START SCOPE","Complete START scope; row validity is intentionally blocked.",IF(R120="UNRESOLVED - ROW INPUT","Complete the required observation fields before interpretation.",IF(R120="UNRESOLVED - SOURCE ROLE","Inspect why the entity/source belongs in the answer and assign its role.",IF(R120="UNRESOLVED - BUYER OVERLAP","Establish same-buyer/same-job, substitute, partial or non-rival status.",IF(R120="UNRESOLVED - REPEAT GROUP","Assign the repeat observation to a repeat group before pattern comparison.",IF(R120="EVIDENCE INSUFFICIENT - PASSAGE","Open the cited source and record what claim or passage it supports.",IF(R120="EVIDENCE INSUFFICIENT - CITATION DETAIL","Record both the cited URL and the supported claim/passage before this citation-based observation can be shared.",IF(R120="DIRECT COMPETITOR EVIDENCE","Compare answer criteria, supporting sources and entity/product evidence before choosing an intervention.",IF(R120="SUBSTITUTE COMPETITOR EVIDENCE","Map substitution conditions and buyer trade-offs before treating the source as like-for-like.",IF(R120="INFLUENTIAL NON-RIVAL SOURCE","Route the gap to source, authority, entity or passage review - not the direct-competitor set.",IF(R120="NON-RIVAL EVIDENCE OBJECT","Use the observation only for the evidence/source role it performs.","Document the boundary before aggregation or handoff.")))))))))))))</x:f>
      </x:c>
      <x:c r="T120" s="105" t="str">
        <x:f>IF(A120="","",IF(OR(LEFT(R120,7)="INVALID",LEFT(R120,10)="UNRESOLVED",LEFT(R120,21)="EVIDENCE INSUFFICIENT",Q120="",P120=""),"NOT READY","READY TO SHARE"))</x:f>
      </x:c>
      <x:c r="U120" s="101"/>
    </x:row>
    <x:row r="121">
      <x:c r="A121" s="33"/>
      <x:c r="B121" s="33"/>
      <x:c r="C121" s="33"/>
      <x:c r="D121" s="33"/>
      <x:c r="E121" s="33"/>
      <x:c r="F121" s="64"/>
      <x:c r="G121" s="33"/>
      <x:c r="H121" s="33"/>
      <x:c r="I121" s="33"/>
      <x:c r="J121" s="33"/>
      <x:c r="K121" s="33"/>
      <x:c r="L121" s="33"/>
      <x:c r="M121" s="33"/>
      <x:c r="N121" s="101"/>
      <x:c r="O121" s="101"/>
      <x:c r="P121" s="101"/>
      <x:c r="Q121" s="101"/>
      <x:c r="R121" s="105" t="str">
        <x:f>IF(A121="","",IF(COUNTIF($A$2:$A$201,A121)&gt;1,"INVALID - DUPLICATE ID",IF(OR(START!$B$6="",START!$B$7="",START!$B$8="",START!$B$9="",START!$B$10="",START!$B$11="",START!$B$12=""),"UNRESOLVED - START SCOPE",IF(OR(B121="",C121="",D121="",E121="",F121="",G121="",H121="",I121="",J121="",M121="",N121="",P121=""),"UNRESOLVED - ROW INPUT",IF(NOT(OR(EXACT(B121,"CATEGORY / DEFINITION"),EXACT(B121,"PROBLEM / DIAGNOSTIC"),EXACT(B121,"COMPARISON / ALTERNATIVES"),EXACT(B121,"IMPLEMENTATION / EVIDENCE"),EXACT(B121,"PURCHASE / SELECTION"),EXACT(B121,"RISK / OBJECTION"),EXACT(B121,"OTHER"))),"INVALID - PROMPT FAMILY",IF(NOT(OR(EXACT(D121,"Google AI Overviews"),EXACT(D121,"Google AI Mode"),EXACT(D121,"ChatGPT search"),EXACT(D121,"Microsoft Copilot / Bing AI"),EXACT(D121,"Perplexity"),EXACT(D121,"Gemini"),EXACT(D121,"Other"))),"INVALID - SURFACE",IF(AND(NOT(EXACT(START!$B$10,"MULTI-SURFACE")),NOT(EXACT(D121,START!$B$10))),"INVALID - SURFACE OUT OF SCOPE",IF(AND(NOT(EXACT(START!$B$9,"MULTI-LOCALE")),NOT(EXACT(E121,START!$B$9))),"INVALID - LOCALE OUT OF SCOPE",IF(NOT(ISNUMBER(F121)),"INVALID - OBSERVED DATE",IF(OR(F121&lt;START!$B$11,F121&gt;START!$B$12),"INVALID - DATE OUT OF SCOPE",IF(NOT(OR(EXACT(H121,"BRAND / PROVIDER"),EXACT(H121,"CITED SOURCE"),EXACT(H121,"BRAND + SOURCE"),EXACT(H121,"OTHER"))),"INVALID - APPEARANCE TYPE",IF(NOT(OR(EXACT(I121,"DIRECT PROVIDER"),EXACT(I121,"SUBSTITUTE"),EXACT(I121,"PUBLISHER / REFERENCE"),EXACT(I121,"OFFICIAL AUTHORITY / DOCUMENTATION"),EXACT(I121,"MARKETPLACE / DIRECTORY / REVIEW"),EXACT(I121,"COMMUNITY / WITNESS"),EXACT(I121,"ANALYST / RESEARCH"),EXACT(I121,"UNRESOLVED"))),"INVALID - ROLE",IF(NOT(OR(EXACT(J121,"SAME BUYER + JOB"),EXACT(J121,"PARTIAL / SUBSTITUTE"),EXACT(J121,"NONE"),EXACT(J121,"UNKNOWN"))),"INVALID - BUYER OVERLAP",IF(NOT(OR(EXACT(M121,"YES"),EXACT(M121,"NO"),EXACT(M121,"NOT APPLICABLE / NO CITATION"))),"INVALID - PASSAGE CHECK",IF(AND(OR(EXACT(H121,"CITED SOURCE"),EXACT(H121,"BRAND + SOURCE")),EXACT(M121,"NOT APPLICABLE / NO CITATION")),"INVALID - CITATION/PASSAGE CONTRADICTION",IF(NOT(OR(EXACT(N121,"YES"),EXACT(N121,"NO - ONE OBSERVATION"),EXACT(N121,"NOT TESTED YET"))),"INVALID - REPEAT STATE",IF(EXACT(I121,"UNRESOLVED"),"UNRESOLVED - SOURCE ROLE",IF(EXACT(J121,"UNKNOWN"),"UNRESOLVED - BUYER OVERLAP",IF(AND(OR(EXACT(H121,"CITED SOURCE"),EXACT(H121,"BRAND + SOURCE")),EXACT(M121,"NO")),"EVIDENCE INSUFFICIENT - PASSAGE",IF(AND(OR(EXACT(H121,"CITED SOURCE"),EXACT(H121,"BRAND + SOURCE")),EXACT(M121,"YES"),OR(K121="",L121="")),"EVIDENCE INSUFFICIENT - CITATION DETAIL",IF(AND(EXACT(N121,"YES"),O121=""),"UNRESOLVED - REPEAT GROUP",IF(AND(EXACT(I121,"DIRECT PROVIDER"),EXACT(J121,"SAME BUYER + JOB")),"DIRECT COMPETITOR EVIDENCE",IF(AND(EXACT(I121,"SUBSTITUTE"),OR(EXACT(J121,"SAME BUYER + JOB"),EXACT(J121,"PARTIAL / SUBSTITUTE"))),"SUBSTITUTE COMPETITOR EVIDENCE",IF(AND(OR(EXACT(I121,"PUBLISHER / REFERENCE"),EXACT(I121,"OFFICIAL AUTHORITY / DOCUMENTATION"),EXACT(I121,"MARKETPLACE / DIRECTORY / REVIEW"),EXACT(I121,"COMMUNITY / WITNESS"),EXACT(I121,"ANALYST / RESEARCH")),EXACT(J121,"NONE")),"INFLUENTIAL NON-RIVAL SOURCE",IF(EXACT(J121,"NONE"),"NON-RIVAL EVIDENCE OBJECT","CLASSIFIED WITH BOUNDARY")))))))))))))))))))))))))</x:f>
      </x:c>
      <x:c r="S121" s="105" t="str">
        <x:f>IF(A121="","",IF(LEFT(R121,7)="INVALID","Correct the unsupported, contradictory, out-of-scope or duplicate controlled value before interpretation.",IF(R121="UNRESOLVED - START SCOPE","Complete START scope; row validity is intentionally blocked.",IF(R121="UNRESOLVED - ROW INPUT","Complete the required observation fields before interpretation.",IF(R121="UNRESOLVED - SOURCE ROLE","Inspect why the entity/source belongs in the answer and assign its role.",IF(R121="UNRESOLVED - BUYER OVERLAP","Establish same-buyer/same-job, substitute, partial or non-rival status.",IF(R121="UNRESOLVED - REPEAT GROUP","Assign the repeat observation to a repeat group before pattern comparison.",IF(R121="EVIDENCE INSUFFICIENT - PASSAGE","Open the cited source and record what claim or passage it supports.",IF(R121="EVIDENCE INSUFFICIENT - CITATION DETAIL","Record both the cited URL and the supported claim/passage before this citation-based observation can be shared.",IF(R121="DIRECT COMPETITOR EVIDENCE","Compare answer criteria, supporting sources and entity/product evidence before choosing an intervention.",IF(R121="SUBSTITUTE COMPETITOR EVIDENCE","Map substitution conditions and buyer trade-offs before treating the source as like-for-like.",IF(R121="INFLUENTIAL NON-RIVAL SOURCE","Route the gap to source, authority, entity or passage review - not the direct-competitor set.",IF(R121="NON-RIVAL EVIDENCE OBJECT","Use the observation only for the evidence/source role it performs.","Document the boundary before aggregation or handoff.")))))))))))))</x:f>
      </x:c>
      <x:c r="T121" s="105" t="str">
        <x:f>IF(A121="","",IF(OR(LEFT(R121,7)="INVALID",LEFT(R121,10)="UNRESOLVED",LEFT(R121,21)="EVIDENCE INSUFFICIENT",Q121="",P121=""),"NOT READY","READY TO SHARE"))</x:f>
      </x:c>
      <x:c r="U121" s="101"/>
    </x:row>
    <x:row r="122">
      <x:c r="A122" s="33"/>
      <x:c r="B122" s="33"/>
      <x:c r="C122" s="33"/>
      <x:c r="D122" s="33"/>
      <x:c r="E122" s="33"/>
      <x:c r="F122" s="64"/>
      <x:c r="G122" s="33"/>
      <x:c r="H122" s="33"/>
      <x:c r="I122" s="33"/>
      <x:c r="J122" s="33"/>
      <x:c r="K122" s="33"/>
      <x:c r="L122" s="33"/>
      <x:c r="M122" s="33"/>
      <x:c r="N122" s="101"/>
      <x:c r="O122" s="101"/>
      <x:c r="P122" s="101"/>
      <x:c r="Q122" s="101"/>
      <x:c r="R122" s="105" t="str">
        <x:f>IF(A122="","",IF(COUNTIF($A$2:$A$201,A122)&gt;1,"INVALID - DUPLICATE ID",IF(OR(START!$B$6="",START!$B$7="",START!$B$8="",START!$B$9="",START!$B$10="",START!$B$11="",START!$B$12=""),"UNRESOLVED - START SCOPE",IF(OR(B122="",C122="",D122="",E122="",F122="",G122="",H122="",I122="",J122="",M122="",N122="",P122=""),"UNRESOLVED - ROW INPUT",IF(NOT(OR(EXACT(B122,"CATEGORY / DEFINITION"),EXACT(B122,"PROBLEM / DIAGNOSTIC"),EXACT(B122,"COMPARISON / ALTERNATIVES"),EXACT(B122,"IMPLEMENTATION / EVIDENCE"),EXACT(B122,"PURCHASE / SELECTION"),EXACT(B122,"RISK / OBJECTION"),EXACT(B122,"OTHER"))),"INVALID - PROMPT FAMILY",IF(NOT(OR(EXACT(D122,"Google AI Overviews"),EXACT(D122,"Google AI Mode"),EXACT(D122,"ChatGPT search"),EXACT(D122,"Microsoft Copilot / Bing AI"),EXACT(D122,"Perplexity"),EXACT(D122,"Gemini"),EXACT(D122,"Other"))),"INVALID - SURFACE",IF(AND(NOT(EXACT(START!$B$10,"MULTI-SURFACE")),NOT(EXACT(D122,START!$B$10))),"INVALID - SURFACE OUT OF SCOPE",IF(AND(NOT(EXACT(START!$B$9,"MULTI-LOCALE")),NOT(EXACT(E122,START!$B$9))),"INVALID - LOCALE OUT OF SCOPE",IF(NOT(ISNUMBER(F122)),"INVALID - OBSERVED DATE",IF(OR(F122&lt;START!$B$11,F122&gt;START!$B$12),"INVALID - DATE OUT OF SCOPE",IF(NOT(OR(EXACT(H122,"BRAND / PROVIDER"),EXACT(H122,"CITED SOURCE"),EXACT(H122,"BRAND + SOURCE"),EXACT(H122,"OTHER"))),"INVALID - APPEARANCE TYPE",IF(NOT(OR(EXACT(I122,"DIRECT PROVIDER"),EXACT(I122,"SUBSTITUTE"),EXACT(I122,"PUBLISHER / REFERENCE"),EXACT(I122,"OFFICIAL AUTHORITY / DOCUMENTATION"),EXACT(I122,"MARKETPLACE / DIRECTORY / REVIEW"),EXACT(I122,"COMMUNITY / WITNESS"),EXACT(I122,"ANALYST / RESEARCH"),EXACT(I122,"UNRESOLVED"))),"INVALID - ROLE",IF(NOT(OR(EXACT(J122,"SAME BUYER + JOB"),EXACT(J122,"PARTIAL / SUBSTITUTE"),EXACT(J122,"NONE"),EXACT(J122,"UNKNOWN"))),"INVALID - BUYER OVERLAP",IF(NOT(OR(EXACT(M122,"YES"),EXACT(M122,"NO"),EXACT(M122,"NOT APPLICABLE / NO CITATION"))),"INVALID - PASSAGE CHECK",IF(AND(OR(EXACT(H122,"CITED SOURCE"),EXACT(H122,"BRAND + SOURCE")),EXACT(M122,"NOT APPLICABLE / NO CITATION")),"INVALID - CITATION/PASSAGE CONTRADICTION",IF(NOT(OR(EXACT(N122,"YES"),EXACT(N122,"NO - ONE OBSERVATION"),EXACT(N122,"NOT TESTED YET"))),"INVALID - REPEAT STATE",IF(EXACT(I122,"UNRESOLVED"),"UNRESOLVED - SOURCE ROLE",IF(EXACT(J122,"UNKNOWN"),"UNRESOLVED - BUYER OVERLAP",IF(AND(OR(EXACT(H122,"CITED SOURCE"),EXACT(H122,"BRAND + SOURCE")),EXACT(M122,"NO")),"EVIDENCE INSUFFICIENT - PASSAGE",IF(AND(OR(EXACT(H122,"CITED SOURCE"),EXACT(H122,"BRAND + SOURCE")),EXACT(M122,"YES"),OR(K122="",L122="")),"EVIDENCE INSUFFICIENT - CITATION DETAIL",IF(AND(EXACT(N122,"YES"),O122=""),"UNRESOLVED - REPEAT GROUP",IF(AND(EXACT(I122,"DIRECT PROVIDER"),EXACT(J122,"SAME BUYER + JOB")),"DIRECT COMPETITOR EVIDENCE",IF(AND(EXACT(I122,"SUBSTITUTE"),OR(EXACT(J122,"SAME BUYER + JOB"),EXACT(J122,"PARTIAL / SUBSTITUTE"))),"SUBSTITUTE COMPETITOR EVIDENCE",IF(AND(OR(EXACT(I122,"PUBLISHER / REFERENCE"),EXACT(I122,"OFFICIAL AUTHORITY / DOCUMENTATION"),EXACT(I122,"MARKETPLACE / DIRECTORY / REVIEW"),EXACT(I122,"COMMUNITY / WITNESS"),EXACT(I122,"ANALYST / RESEARCH")),EXACT(J122,"NONE")),"INFLUENTIAL NON-RIVAL SOURCE",IF(EXACT(J122,"NONE"),"NON-RIVAL EVIDENCE OBJECT","CLASSIFIED WITH BOUNDARY")))))))))))))))))))))))))</x:f>
      </x:c>
      <x:c r="S122" s="105" t="str">
        <x:f>IF(A122="","",IF(LEFT(R122,7)="INVALID","Correct the unsupported, contradictory, out-of-scope or duplicate controlled value before interpretation.",IF(R122="UNRESOLVED - START SCOPE","Complete START scope; row validity is intentionally blocked.",IF(R122="UNRESOLVED - ROW INPUT","Complete the required observation fields before interpretation.",IF(R122="UNRESOLVED - SOURCE ROLE","Inspect why the entity/source belongs in the answer and assign its role.",IF(R122="UNRESOLVED - BUYER OVERLAP","Establish same-buyer/same-job, substitute, partial or non-rival status.",IF(R122="UNRESOLVED - REPEAT GROUP","Assign the repeat observation to a repeat group before pattern comparison.",IF(R122="EVIDENCE INSUFFICIENT - PASSAGE","Open the cited source and record what claim or passage it supports.",IF(R122="EVIDENCE INSUFFICIENT - CITATION DETAIL","Record both the cited URL and the supported claim/passage before this citation-based observation can be shared.",IF(R122="DIRECT COMPETITOR EVIDENCE","Compare answer criteria, supporting sources and entity/product evidence before choosing an intervention.",IF(R122="SUBSTITUTE COMPETITOR EVIDENCE","Map substitution conditions and buyer trade-offs before treating the source as like-for-like.",IF(R122="INFLUENTIAL NON-RIVAL SOURCE","Route the gap to source, authority, entity or passage review - not the direct-competitor set.",IF(R122="NON-RIVAL EVIDENCE OBJECT","Use the observation only for the evidence/source role it performs.","Document the boundary before aggregation or handoff.")))))))))))))</x:f>
      </x:c>
      <x:c r="T122" s="105" t="str">
        <x:f>IF(A122="","",IF(OR(LEFT(R122,7)="INVALID",LEFT(R122,10)="UNRESOLVED",LEFT(R122,21)="EVIDENCE INSUFFICIENT",Q122="",P122=""),"NOT READY","READY TO SHARE"))</x:f>
      </x:c>
      <x:c r="U122" s="101"/>
    </x:row>
    <x:row r="123">
      <x:c r="A123" s="33"/>
      <x:c r="B123" s="33"/>
      <x:c r="C123" s="33"/>
      <x:c r="D123" s="33"/>
      <x:c r="E123" s="33"/>
      <x:c r="F123" s="64"/>
      <x:c r="G123" s="33"/>
      <x:c r="H123" s="33"/>
      <x:c r="I123" s="33"/>
      <x:c r="J123" s="33"/>
      <x:c r="K123" s="33"/>
      <x:c r="L123" s="33"/>
      <x:c r="M123" s="33"/>
      <x:c r="N123" s="101"/>
      <x:c r="O123" s="101"/>
      <x:c r="P123" s="101"/>
      <x:c r="Q123" s="101"/>
      <x:c r="R123" s="105" t="str">
        <x:f>IF(A123="","",IF(COUNTIF($A$2:$A$201,A123)&gt;1,"INVALID - DUPLICATE ID",IF(OR(START!$B$6="",START!$B$7="",START!$B$8="",START!$B$9="",START!$B$10="",START!$B$11="",START!$B$12=""),"UNRESOLVED - START SCOPE",IF(OR(B123="",C123="",D123="",E123="",F123="",G123="",H123="",I123="",J123="",M123="",N123="",P123=""),"UNRESOLVED - ROW INPUT",IF(NOT(OR(EXACT(B123,"CATEGORY / DEFINITION"),EXACT(B123,"PROBLEM / DIAGNOSTIC"),EXACT(B123,"COMPARISON / ALTERNATIVES"),EXACT(B123,"IMPLEMENTATION / EVIDENCE"),EXACT(B123,"PURCHASE / SELECTION"),EXACT(B123,"RISK / OBJECTION"),EXACT(B123,"OTHER"))),"INVALID - PROMPT FAMILY",IF(NOT(OR(EXACT(D123,"Google AI Overviews"),EXACT(D123,"Google AI Mode"),EXACT(D123,"ChatGPT search"),EXACT(D123,"Microsoft Copilot / Bing AI"),EXACT(D123,"Perplexity"),EXACT(D123,"Gemini"),EXACT(D123,"Other"))),"INVALID - SURFACE",IF(AND(NOT(EXACT(START!$B$10,"MULTI-SURFACE")),NOT(EXACT(D123,START!$B$10))),"INVALID - SURFACE OUT OF SCOPE",IF(AND(NOT(EXACT(START!$B$9,"MULTI-LOCALE")),NOT(EXACT(E123,START!$B$9))),"INVALID - LOCALE OUT OF SCOPE",IF(NOT(ISNUMBER(F123)),"INVALID - OBSERVED DATE",IF(OR(F123&lt;START!$B$11,F123&gt;START!$B$12),"INVALID - DATE OUT OF SCOPE",IF(NOT(OR(EXACT(H123,"BRAND / PROVIDER"),EXACT(H123,"CITED SOURCE"),EXACT(H123,"BRAND + SOURCE"),EXACT(H123,"OTHER"))),"INVALID - APPEARANCE TYPE",IF(NOT(OR(EXACT(I123,"DIRECT PROVIDER"),EXACT(I123,"SUBSTITUTE"),EXACT(I123,"PUBLISHER / REFERENCE"),EXACT(I123,"OFFICIAL AUTHORITY / DOCUMENTATION"),EXACT(I123,"MARKETPLACE / DIRECTORY / REVIEW"),EXACT(I123,"COMMUNITY / WITNESS"),EXACT(I123,"ANALYST / RESEARCH"),EXACT(I123,"UNRESOLVED"))),"INVALID - ROLE",IF(NOT(OR(EXACT(J123,"SAME BUYER + JOB"),EXACT(J123,"PARTIAL / SUBSTITUTE"),EXACT(J123,"NONE"),EXACT(J123,"UNKNOWN"))),"INVALID - BUYER OVERLAP",IF(NOT(OR(EXACT(M123,"YES"),EXACT(M123,"NO"),EXACT(M123,"NOT APPLICABLE / NO CITATION"))),"INVALID - PASSAGE CHECK",IF(AND(OR(EXACT(H123,"CITED SOURCE"),EXACT(H123,"BRAND + SOURCE")),EXACT(M123,"NOT APPLICABLE / NO CITATION")),"INVALID - CITATION/PASSAGE CONTRADICTION",IF(NOT(OR(EXACT(N123,"YES"),EXACT(N123,"NO - ONE OBSERVATION"),EXACT(N123,"NOT TESTED YET"))),"INVALID - REPEAT STATE",IF(EXACT(I123,"UNRESOLVED"),"UNRESOLVED - SOURCE ROLE",IF(EXACT(J123,"UNKNOWN"),"UNRESOLVED - BUYER OVERLAP",IF(AND(OR(EXACT(H123,"CITED SOURCE"),EXACT(H123,"BRAND + SOURCE")),EXACT(M123,"NO")),"EVIDENCE INSUFFICIENT - PASSAGE",IF(AND(OR(EXACT(H123,"CITED SOURCE"),EXACT(H123,"BRAND + SOURCE")),EXACT(M123,"YES"),OR(K123="",L123="")),"EVIDENCE INSUFFICIENT - CITATION DETAIL",IF(AND(EXACT(N123,"YES"),O123=""),"UNRESOLVED - REPEAT GROUP",IF(AND(EXACT(I123,"DIRECT PROVIDER"),EXACT(J123,"SAME BUYER + JOB")),"DIRECT COMPETITOR EVIDENCE",IF(AND(EXACT(I123,"SUBSTITUTE"),OR(EXACT(J123,"SAME BUYER + JOB"),EXACT(J123,"PARTIAL / SUBSTITUTE"))),"SUBSTITUTE COMPETITOR EVIDENCE",IF(AND(OR(EXACT(I123,"PUBLISHER / REFERENCE"),EXACT(I123,"OFFICIAL AUTHORITY / DOCUMENTATION"),EXACT(I123,"MARKETPLACE / DIRECTORY / REVIEW"),EXACT(I123,"COMMUNITY / WITNESS"),EXACT(I123,"ANALYST / RESEARCH")),EXACT(J123,"NONE")),"INFLUENTIAL NON-RIVAL SOURCE",IF(EXACT(J123,"NONE"),"NON-RIVAL EVIDENCE OBJECT","CLASSIFIED WITH BOUNDARY")))))))))))))))))))))))))</x:f>
      </x:c>
      <x:c r="S123" s="105" t="str">
        <x:f>IF(A123="","",IF(LEFT(R123,7)="INVALID","Correct the unsupported, contradictory, out-of-scope or duplicate controlled value before interpretation.",IF(R123="UNRESOLVED - START SCOPE","Complete START scope; row validity is intentionally blocked.",IF(R123="UNRESOLVED - ROW INPUT","Complete the required observation fields before interpretation.",IF(R123="UNRESOLVED - SOURCE ROLE","Inspect why the entity/source belongs in the answer and assign its role.",IF(R123="UNRESOLVED - BUYER OVERLAP","Establish same-buyer/same-job, substitute, partial or non-rival status.",IF(R123="UNRESOLVED - REPEAT GROUP","Assign the repeat observation to a repeat group before pattern comparison.",IF(R123="EVIDENCE INSUFFICIENT - PASSAGE","Open the cited source and record what claim or passage it supports.",IF(R123="EVIDENCE INSUFFICIENT - CITATION DETAIL","Record both the cited URL and the supported claim/passage before this citation-based observation can be shared.",IF(R123="DIRECT COMPETITOR EVIDENCE","Compare answer criteria, supporting sources and entity/product evidence before choosing an intervention.",IF(R123="SUBSTITUTE COMPETITOR EVIDENCE","Map substitution conditions and buyer trade-offs before treating the source as like-for-like.",IF(R123="INFLUENTIAL NON-RIVAL SOURCE","Route the gap to source, authority, entity or passage review - not the direct-competitor set.",IF(R123="NON-RIVAL EVIDENCE OBJECT","Use the observation only for the evidence/source role it performs.","Document the boundary before aggregation or handoff.")))))))))))))</x:f>
      </x:c>
      <x:c r="T123" s="105" t="str">
        <x:f>IF(A123="","",IF(OR(LEFT(R123,7)="INVALID",LEFT(R123,10)="UNRESOLVED",LEFT(R123,21)="EVIDENCE INSUFFICIENT",Q123="",P123=""),"NOT READY","READY TO SHARE"))</x:f>
      </x:c>
      <x:c r="U123" s="101"/>
    </x:row>
    <x:row r="124">
      <x:c r="A124" s="33"/>
      <x:c r="B124" s="33"/>
      <x:c r="C124" s="33"/>
      <x:c r="D124" s="33"/>
      <x:c r="E124" s="33"/>
      <x:c r="F124" s="64"/>
      <x:c r="G124" s="33"/>
      <x:c r="H124" s="33"/>
      <x:c r="I124" s="33"/>
      <x:c r="J124" s="33"/>
      <x:c r="K124" s="33"/>
      <x:c r="L124" s="33"/>
      <x:c r="M124" s="33"/>
      <x:c r="N124" s="101"/>
      <x:c r="O124" s="101"/>
      <x:c r="P124" s="101"/>
      <x:c r="Q124" s="101"/>
      <x:c r="R124" s="105" t="str">
        <x:f>IF(A124="","",IF(COUNTIF($A$2:$A$201,A124)&gt;1,"INVALID - DUPLICATE ID",IF(OR(START!$B$6="",START!$B$7="",START!$B$8="",START!$B$9="",START!$B$10="",START!$B$11="",START!$B$12=""),"UNRESOLVED - START SCOPE",IF(OR(B124="",C124="",D124="",E124="",F124="",G124="",H124="",I124="",J124="",M124="",N124="",P124=""),"UNRESOLVED - ROW INPUT",IF(NOT(OR(EXACT(B124,"CATEGORY / DEFINITION"),EXACT(B124,"PROBLEM / DIAGNOSTIC"),EXACT(B124,"COMPARISON / ALTERNATIVES"),EXACT(B124,"IMPLEMENTATION / EVIDENCE"),EXACT(B124,"PURCHASE / SELECTION"),EXACT(B124,"RISK / OBJECTION"),EXACT(B124,"OTHER"))),"INVALID - PROMPT FAMILY",IF(NOT(OR(EXACT(D124,"Google AI Overviews"),EXACT(D124,"Google AI Mode"),EXACT(D124,"ChatGPT search"),EXACT(D124,"Microsoft Copilot / Bing AI"),EXACT(D124,"Perplexity"),EXACT(D124,"Gemini"),EXACT(D124,"Other"))),"INVALID - SURFACE",IF(AND(NOT(EXACT(START!$B$10,"MULTI-SURFACE")),NOT(EXACT(D124,START!$B$10))),"INVALID - SURFACE OUT OF SCOPE",IF(AND(NOT(EXACT(START!$B$9,"MULTI-LOCALE")),NOT(EXACT(E124,START!$B$9))),"INVALID - LOCALE OUT OF SCOPE",IF(NOT(ISNUMBER(F124)),"INVALID - OBSERVED DATE",IF(OR(F124&lt;START!$B$11,F124&gt;START!$B$12),"INVALID - DATE OUT OF SCOPE",IF(NOT(OR(EXACT(H124,"BRAND / PROVIDER"),EXACT(H124,"CITED SOURCE"),EXACT(H124,"BRAND + SOURCE"),EXACT(H124,"OTHER"))),"INVALID - APPEARANCE TYPE",IF(NOT(OR(EXACT(I124,"DIRECT PROVIDER"),EXACT(I124,"SUBSTITUTE"),EXACT(I124,"PUBLISHER / REFERENCE"),EXACT(I124,"OFFICIAL AUTHORITY / DOCUMENTATION"),EXACT(I124,"MARKETPLACE / DIRECTORY / REVIEW"),EXACT(I124,"COMMUNITY / WITNESS"),EXACT(I124,"ANALYST / RESEARCH"),EXACT(I124,"UNRESOLVED"))),"INVALID - ROLE",IF(NOT(OR(EXACT(J124,"SAME BUYER + JOB"),EXACT(J124,"PARTIAL / SUBSTITUTE"),EXACT(J124,"NONE"),EXACT(J124,"UNKNOWN"))),"INVALID - BUYER OVERLAP",IF(NOT(OR(EXACT(M124,"YES"),EXACT(M124,"NO"),EXACT(M124,"NOT APPLICABLE / NO CITATION"))),"INVALID - PASSAGE CHECK",IF(AND(OR(EXACT(H124,"CITED SOURCE"),EXACT(H124,"BRAND + SOURCE")),EXACT(M124,"NOT APPLICABLE / NO CITATION")),"INVALID - CITATION/PASSAGE CONTRADICTION",IF(NOT(OR(EXACT(N124,"YES"),EXACT(N124,"NO - ONE OBSERVATION"),EXACT(N124,"NOT TESTED YET"))),"INVALID - REPEAT STATE",IF(EXACT(I124,"UNRESOLVED"),"UNRESOLVED - SOURCE ROLE",IF(EXACT(J124,"UNKNOWN"),"UNRESOLVED - BUYER OVERLAP",IF(AND(OR(EXACT(H124,"CITED SOURCE"),EXACT(H124,"BRAND + SOURCE")),EXACT(M124,"NO")),"EVIDENCE INSUFFICIENT - PASSAGE",IF(AND(OR(EXACT(H124,"CITED SOURCE"),EXACT(H124,"BRAND + SOURCE")),EXACT(M124,"YES"),OR(K124="",L124="")),"EVIDENCE INSUFFICIENT - CITATION DETAIL",IF(AND(EXACT(N124,"YES"),O124=""),"UNRESOLVED - REPEAT GROUP",IF(AND(EXACT(I124,"DIRECT PROVIDER"),EXACT(J124,"SAME BUYER + JOB")),"DIRECT COMPETITOR EVIDENCE",IF(AND(EXACT(I124,"SUBSTITUTE"),OR(EXACT(J124,"SAME BUYER + JOB"),EXACT(J124,"PARTIAL / SUBSTITUTE"))),"SUBSTITUTE COMPETITOR EVIDENCE",IF(AND(OR(EXACT(I124,"PUBLISHER / REFERENCE"),EXACT(I124,"OFFICIAL AUTHORITY / DOCUMENTATION"),EXACT(I124,"MARKETPLACE / DIRECTORY / REVIEW"),EXACT(I124,"COMMUNITY / WITNESS"),EXACT(I124,"ANALYST / RESEARCH")),EXACT(J124,"NONE")),"INFLUENTIAL NON-RIVAL SOURCE",IF(EXACT(J124,"NONE"),"NON-RIVAL EVIDENCE OBJECT","CLASSIFIED WITH BOUNDARY")))))))))))))))))))))))))</x:f>
      </x:c>
      <x:c r="S124" s="105" t="str">
        <x:f>IF(A124="","",IF(LEFT(R124,7)="INVALID","Correct the unsupported, contradictory, out-of-scope or duplicate controlled value before interpretation.",IF(R124="UNRESOLVED - START SCOPE","Complete START scope; row validity is intentionally blocked.",IF(R124="UNRESOLVED - ROW INPUT","Complete the required observation fields before interpretation.",IF(R124="UNRESOLVED - SOURCE ROLE","Inspect why the entity/source belongs in the answer and assign its role.",IF(R124="UNRESOLVED - BUYER OVERLAP","Establish same-buyer/same-job, substitute, partial or non-rival status.",IF(R124="UNRESOLVED - REPEAT GROUP","Assign the repeat observation to a repeat group before pattern comparison.",IF(R124="EVIDENCE INSUFFICIENT - PASSAGE","Open the cited source and record what claim or passage it supports.",IF(R124="EVIDENCE INSUFFICIENT - CITATION DETAIL","Record both the cited URL and the supported claim/passage before this citation-based observation can be shared.",IF(R124="DIRECT COMPETITOR EVIDENCE","Compare answer criteria, supporting sources and entity/product evidence before choosing an intervention.",IF(R124="SUBSTITUTE COMPETITOR EVIDENCE","Map substitution conditions and buyer trade-offs before treating the source as like-for-like.",IF(R124="INFLUENTIAL NON-RIVAL SOURCE","Route the gap to source, authority, entity or passage review - not the direct-competitor set.",IF(R124="NON-RIVAL EVIDENCE OBJECT","Use the observation only for the evidence/source role it performs.","Document the boundary before aggregation or handoff.")))))))))))))</x:f>
      </x:c>
      <x:c r="T124" s="105" t="str">
        <x:f>IF(A124="","",IF(OR(LEFT(R124,7)="INVALID",LEFT(R124,10)="UNRESOLVED",LEFT(R124,21)="EVIDENCE INSUFFICIENT",Q124="",P124=""),"NOT READY","READY TO SHARE"))</x:f>
      </x:c>
      <x:c r="U124" s="101"/>
    </x:row>
    <x:row r="125">
      <x:c r="A125" s="33"/>
      <x:c r="B125" s="33"/>
      <x:c r="C125" s="33"/>
      <x:c r="D125" s="33"/>
      <x:c r="E125" s="33"/>
      <x:c r="F125" s="64"/>
      <x:c r="G125" s="33"/>
      <x:c r="H125" s="33"/>
      <x:c r="I125" s="33"/>
      <x:c r="J125" s="33"/>
      <x:c r="K125" s="33"/>
      <x:c r="L125" s="33"/>
      <x:c r="M125" s="33"/>
      <x:c r="N125" s="101"/>
      <x:c r="O125" s="101"/>
      <x:c r="P125" s="101"/>
      <x:c r="Q125" s="101"/>
      <x:c r="R125" s="105" t="str">
        <x:f>IF(A125="","",IF(COUNTIF($A$2:$A$201,A125)&gt;1,"INVALID - DUPLICATE ID",IF(OR(START!$B$6="",START!$B$7="",START!$B$8="",START!$B$9="",START!$B$10="",START!$B$11="",START!$B$12=""),"UNRESOLVED - START SCOPE",IF(OR(B125="",C125="",D125="",E125="",F125="",G125="",H125="",I125="",J125="",M125="",N125="",P125=""),"UNRESOLVED - ROW INPUT",IF(NOT(OR(EXACT(B125,"CATEGORY / DEFINITION"),EXACT(B125,"PROBLEM / DIAGNOSTIC"),EXACT(B125,"COMPARISON / ALTERNATIVES"),EXACT(B125,"IMPLEMENTATION / EVIDENCE"),EXACT(B125,"PURCHASE / SELECTION"),EXACT(B125,"RISK / OBJECTION"),EXACT(B125,"OTHER"))),"INVALID - PROMPT FAMILY",IF(NOT(OR(EXACT(D125,"Google AI Overviews"),EXACT(D125,"Google AI Mode"),EXACT(D125,"ChatGPT search"),EXACT(D125,"Microsoft Copilot / Bing AI"),EXACT(D125,"Perplexity"),EXACT(D125,"Gemini"),EXACT(D125,"Other"))),"INVALID - SURFACE",IF(AND(NOT(EXACT(START!$B$10,"MULTI-SURFACE")),NOT(EXACT(D125,START!$B$10))),"INVALID - SURFACE OUT OF SCOPE",IF(AND(NOT(EXACT(START!$B$9,"MULTI-LOCALE")),NOT(EXACT(E125,START!$B$9))),"INVALID - LOCALE OUT OF SCOPE",IF(NOT(ISNUMBER(F125)),"INVALID - OBSERVED DATE",IF(OR(F125&lt;START!$B$11,F125&gt;START!$B$12),"INVALID - DATE OUT OF SCOPE",IF(NOT(OR(EXACT(H125,"BRAND / PROVIDER"),EXACT(H125,"CITED SOURCE"),EXACT(H125,"BRAND + SOURCE"),EXACT(H125,"OTHER"))),"INVALID - APPEARANCE TYPE",IF(NOT(OR(EXACT(I125,"DIRECT PROVIDER"),EXACT(I125,"SUBSTITUTE"),EXACT(I125,"PUBLISHER / REFERENCE"),EXACT(I125,"OFFICIAL AUTHORITY / DOCUMENTATION"),EXACT(I125,"MARKETPLACE / DIRECTORY / REVIEW"),EXACT(I125,"COMMUNITY / WITNESS"),EXACT(I125,"ANALYST / RESEARCH"),EXACT(I125,"UNRESOLVED"))),"INVALID - ROLE",IF(NOT(OR(EXACT(J125,"SAME BUYER + JOB"),EXACT(J125,"PARTIAL / SUBSTITUTE"),EXACT(J125,"NONE"),EXACT(J125,"UNKNOWN"))),"INVALID - BUYER OVERLAP",IF(NOT(OR(EXACT(M125,"YES"),EXACT(M125,"NO"),EXACT(M125,"NOT APPLICABLE / NO CITATION"))),"INVALID - PASSAGE CHECK",IF(AND(OR(EXACT(H125,"CITED SOURCE"),EXACT(H125,"BRAND + SOURCE")),EXACT(M125,"NOT APPLICABLE / NO CITATION")),"INVALID - CITATION/PASSAGE CONTRADICTION",IF(NOT(OR(EXACT(N125,"YES"),EXACT(N125,"NO - ONE OBSERVATION"),EXACT(N125,"NOT TESTED YET"))),"INVALID - REPEAT STATE",IF(EXACT(I125,"UNRESOLVED"),"UNRESOLVED - SOURCE ROLE",IF(EXACT(J125,"UNKNOWN"),"UNRESOLVED - BUYER OVERLAP",IF(AND(OR(EXACT(H125,"CITED SOURCE"),EXACT(H125,"BRAND + SOURCE")),EXACT(M125,"NO")),"EVIDENCE INSUFFICIENT - PASSAGE",IF(AND(OR(EXACT(H125,"CITED SOURCE"),EXACT(H125,"BRAND + SOURCE")),EXACT(M125,"YES"),OR(K125="",L125="")),"EVIDENCE INSUFFICIENT - CITATION DETAIL",IF(AND(EXACT(N125,"YES"),O125=""),"UNRESOLVED - REPEAT GROUP",IF(AND(EXACT(I125,"DIRECT PROVIDER"),EXACT(J125,"SAME BUYER + JOB")),"DIRECT COMPETITOR EVIDENCE",IF(AND(EXACT(I125,"SUBSTITUTE"),OR(EXACT(J125,"SAME BUYER + JOB"),EXACT(J125,"PARTIAL / SUBSTITUTE"))),"SUBSTITUTE COMPETITOR EVIDENCE",IF(AND(OR(EXACT(I125,"PUBLISHER / REFERENCE"),EXACT(I125,"OFFICIAL AUTHORITY / DOCUMENTATION"),EXACT(I125,"MARKETPLACE / DIRECTORY / REVIEW"),EXACT(I125,"COMMUNITY / WITNESS"),EXACT(I125,"ANALYST / RESEARCH")),EXACT(J125,"NONE")),"INFLUENTIAL NON-RIVAL SOURCE",IF(EXACT(J125,"NONE"),"NON-RIVAL EVIDENCE OBJECT","CLASSIFIED WITH BOUNDARY")))))))))))))))))))))))))</x:f>
      </x:c>
      <x:c r="S125" s="105" t="str">
        <x:f>IF(A125="","",IF(LEFT(R125,7)="INVALID","Correct the unsupported, contradictory, out-of-scope or duplicate controlled value before interpretation.",IF(R125="UNRESOLVED - START SCOPE","Complete START scope; row validity is intentionally blocked.",IF(R125="UNRESOLVED - ROW INPUT","Complete the required observation fields before interpretation.",IF(R125="UNRESOLVED - SOURCE ROLE","Inspect why the entity/source belongs in the answer and assign its role.",IF(R125="UNRESOLVED - BUYER OVERLAP","Establish same-buyer/same-job, substitute, partial or non-rival status.",IF(R125="UNRESOLVED - REPEAT GROUP","Assign the repeat observation to a repeat group before pattern comparison.",IF(R125="EVIDENCE INSUFFICIENT - PASSAGE","Open the cited source and record what claim or passage it supports.",IF(R125="EVIDENCE INSUFFICIENT - CITATION DETAIL","Record both the cited URL and the supported claim/passage before this citation-based observation can be shared.",IF(R125="DIRECT COMPETITOR EVIDENCE","Compare answer criteria, supporting sources and entity/product evidence before choosing an intervention.",IF(R125="SUBSTITUTE COMPETITOR EVIDENCE","Map substitution conditions and buyer trade-offs before treating the source as like-for-like.",IF(R125="INFLUENTIAL NON-RIVAL SOURCE","Route the gap to source, authority, entity or passage review - not the direct-competitor set.",IF(R125="NON-RIVAL EVIDENCE OBJECT","Use the observation only for the evidence/source role it performs.","Document the boundary before aggregation or handoff.")))))))))))))</x:f>
      </x:c>
      <x:c r="T125" s="105" t="str">
        <x:f>IF(A125="","",IF(OR(LEFT(R125,7)="INVALID",LEFT(R125,10)="UNRESOLVED",LEFT(R125,21)="EVIDENCE INSUFFICIENT",Q125="",P125=""),"NOT READY","READY TO SHARE"))</x:f>
      </x:c>
      <x:c r="U125" s="101"/>
    </x:row>
    <x:row r="126">
      <x:c r="A126" s="33"/>
      <x:c r="B126" s="33"/>
      <x:c r="C126" s="33"/>
      <x:c r="D126" s="33"/>
      <x:c r="E126" s="33"/>
      <x:c r="F126" s="64"/>
      <x:c r="G126" s="33"/>
      <x:c r="H126" s="33"/>
      <x:c r="I126" s="33"/>
      <x:c r="J126" s="33"/>
      <x:c r="K126" s="33"/>
      <x:c r="L126" s="33"/>
      <x:c r="M126" s="33"/>
      <x:c r="N126" s="101"/>
      <x:c r="O126" s="101"/>
      <x:c r="P126" s="101"/>
      <x:c r="Q126" s="101"/>
      <x:c r="R126" s="105" t="str">
        <x:f>IF(A126="","",IF(COUNTIF($A$2:$A$201,A126)&gt;1,"INVALID - DUPLICATE ID",IF(OR(START!$B$6="",START!$B$7="",START!$B$8="",START!$B$9="",START!$B$10="",START!$B$11="",START!$B$12=""),"UNRESOLVED - START SCOPE",IF(OR(B126="",C126="",D126="",E126="",F126="",G126="",H126="",I126="",J126="",M126="",N126="",P126=""),"UNRESOLVED - ROW INPUT",IF(NOT(OR(EXACT(B126,"CATEGORY / DEFINITION"),EXACT(B126,"PROBLEM / DIAGNOSTIC"),EXACT(B126,"COMPARISON / ALTERNATIVES"),EXACT(B126,"IMPLEMENTATION / EVIDENCE"),EXACT(B126,"PURCHASE / SELECTION"),EXACT(B126,"RISK / OBJECTION"),EXACT(B126,"OTHER"))),"INVALID - PROMPT FAMILY",IF(NOT(OR(EXACT(D126,"Google AI Overviews"),EXACT(D126,"Google AI Mode"),EXACT(D126,"ChatGPT search"),EXACT(D126,"Microsoft Copilot / Bing AI"),EXACT(D126,"Perplexity"),EXACT(D126,"Gemini"),EXACT(D126,"Other"))),"INVALID - SURFACE",IF(AND(NOT(EXACT(START!$B$10,"MULTI-SURFACE")),NOT(EXACT(D126,START!$B$10))),"INVALID - SURFACE OUT OF SCOPE",IF(AND(NOT(EXACT(START!$B$9,"MULTI-LOCALE")),NOT(EXACT(E126,START!$B$9))),"INVALID - LOCALE OUT OF SCOPE",IF(NOT(ISNUMBER(F126)),"INVALID - OBSERVED DATE",IF(OR(F126&lt;START!$B$11,F126&gt;START!$B$12),"INVALID - DATE OUT OF SCOPE",IF(NOT(OR(EXACT(H126,"BRAND / PROVIDER"),EXACT(H126,"CITED SOURCE"),EXACT(H126,"BRAND + SOURCE"),EXACT(H126,"OTHER"))),"INVALID - APPEARANCE TYPE",IF(NOT(OR(EXACT(I126,"DIRECT PROVIDER"),EXACT(I126,"SUBSTITUTE"),EXACT(I126,"PUBLISHER / REFERENCE"),EXACT(I126,"OFFICIAL AUTHORITY / DOCUMENTATION"),EXACT(I126,"MARKETPLACE / DIRECTORY / REVIEW"),EXACT(I126,"COMMUNITY / WITNESS"),EXACT(I126,"ANALYST / RESEARCH"),EXACT(I126,"UNRESOLVED"))),"INVALID - ROLE",IF(NOT(OR(EXACT(J126,"SAME BUYER + JOB"),EXACT(J126,"PARTIAL / SUBSTITUTE"),EXACT(J126,"NONE"),EXACT(J126,"UNKNOWN"))),"INVALID - BUYER OVERLAP",IF(NOT(OR(EXACT(M126,"YES"),EXACT(M126,"NO"),EXACT(M126,"NOT APPLICABLE / NO CITATION"))),"INVALID - PASSAGE CHECK",IF(AND(OR(EXACT(H126,"CITED SOURCE"),EXACT(H126,"BRAND + SOURCE")),EXACT(M126,"NOT APPLICABLE / NO CITATION")),"INVALID - CITATION/PASSAGE CONTRADICTION",IF(NOT(OR(EXACT(N126,"YES"),EXACT(N126,"NO - ONE OBSERVATION"),EXACT(N126,"NOT TESTED YET"))),"INVALID - REPEAT STATE",IF(EXACT(I126,"UNRESOLVED"),"UNRESOLVED - SOURCE ROLE",IF(EXACT(J126,"UNKNOWN"),"UNRESOLVED - BUYER OVERLAP",IF(AND(OR(EXACT(H126,"CITED SOURCE"),EXACT(H126,"BRAND + SOURCE")),EXACT(M126,"NO")),"EVIDENCE INSUFFICIENT - PASSAGE",IF(AND(OR(EXACT(H126,"CITED SOURCE"),EXACT(H126,"BRAND + SOURCE")),EXACT(M126,"YES"),OR(K126="",L126="")),"EVIDENCE INSUFFICIENT - CITATION DETAIL",IF(AND(EXACT(N126,"YES"),O126=""),"UNRESOLVED - REPEAT GROUP",IF(AND(EXACT(I126,"DIRECT PROVIDER"),EXACT(J126,"SAME BUYER + JOB")),"DIRECT COMPETITOR EVIDENCE",IF(AND(EXACT(I126,"SUBSTITUTE"),OR(EXACT(J126,"SAME BUYER + JOB"),EXACT(J126,"PARTIAL / SUBSTITUTE"))),"SUBSTITUTE COMPETITOR EVIDENCE",IF(AND(OR(EXACT(I126,"PUBLISHER / REFERENCE"),EXACT(I126,"OFFICIAL AUTHORITY / DOCUMENTATION"),EXACT(I126,"MARKETPLACE / DIRECTORY / REVIEW"),EXACT(I126,"COMMUNITY / WITNESS"),EXACT(I126,"ANALYST / RESEARCH")),EXACT(J126,"NONE")),"INFLUENTIAL NON-RIVAL SOURCE",IF(EXACT(J126,"NONE"),"NON-RIVAL EVIDENCE OBJECT","CLASSIFIED WITH BOUNDARY")))))))))))))))))))))))))</x:f>
      </x:c>
      <x:c r="S126" s="105" t="str">
        <x:f>IF(A126="","",IF(LEFT(R126,7)="INVALID","Correct the unsupported, contradictory, out-of-scope or duplicate controlled value before interpretation.",IF(R126="UNRESOLVED - START SCOPE","Complete START scope; row validity is intentionally blocked.",IF(R126="UNRESOLVED - ROW INPUT","Complete the required observation fields before interpretation.",IF(R126="UNRESOLVED - SOURCE ROLE","Inspect why the entity/source belongs in the answer and assign its role.",IF(R126="UNRESOLVED - BUYER OVERLAP","Establish same-buyer/same-job, substitute, partial or non-rival status.",IF(R126="UNRESOLVED - REPEAT GROUP","Assign the repeat observation to a repeat group before pattern comparison.",IF(R126="EVIDENCE INSUFFICIENT - PASSAGE","Open the cited source and record what claim or passage it supports.",IF(R126="EVIDENCE INSUFFICIENT - CITATION DETAIL","Record both the cited URL and the supported claim/passage before this citation-based observation can be shared.",IF(R126="DIRECT COMPETITOR EVIDENCE","Compare answer criteria, supporting sources and entity/product evidence before choosing an intervention.",IF(R126="SUBSTITUTE COMPETITOR EVIDENCE","Map substitution conditions and buyer trade-offs before treating the source as like-for-like.",IF(R126="INFLUENTIAL NON-RIVAL SOURCE","Route the gap to source, authority, entity or passage review - not the direct-competitor set.",IF(R126="NON-RIVAL EVIDENCE OBJECT","Use the observation only for the evidence/source role it performs.","Document the boundary before aggregation or handoff.")))))))))))))</x:f>
      </x:c>
      <x:c r="T126" s="105" t="str">
        <x:f>IF(A126="","",IF(OR(LEFT(R126,7)="INVALID",LEFT(R126,10)="UNRESOLVED",LEFT(R126,21)="EVIDENCE INSUFFICIENT",Q126="",P126=""),"NOT READY","READY TO SHARE"))</x:f>
      </x:c>
      <x:c r="U126" s="101"/>
    </x:row>
    <x:row r="127">
      <x:c r="A127" s="33"/>
      <x:c r="B127" s="33"/>
      <x:c r="C127" s="33"/>
      <x:c r="D127" s="33"/>
      <x:c r="E127" s="33"/>
      <x:c r="F127" s="64"/>
      <x:c r="G127" s="33"/>
      <x:c r="H127" s="33"/>
      <x:c r="I127" s="33"/>
      <x:c r="J127" s="33"/>
      <x:c r="K127" s="33"/>
      <x:c r="L127" s="33"/>
      <x:c r="M127" s="33"/>
      <x:c r="N127" s="101"/>
      <x:c r="O127" s="101"/>
      <x:c r="P127" s="101"/>
      <x:c r="Q127" s="101"/>
      <x:c r="R127" s="105" t="str">
        <x:f>IF(A127="","",IF(COUNTIF($A$2:$A$201,A127)&gt;1,"INVALID - DUPLICATE ID",IF(OR(START!$B$6="",START!$B$7="",START!$B$8="",START!$B$9="",START!$B$10="",START!$B$11="",START!$B$12=""),"UNRESOLVED - START SCOPE",IF(OR(B127="",C127="",D127="",E127="",F127="",G127="",H127="",I127="",J127="",M127="",N127="",P127=""),"UNRESOLVED - ROW INPUT",IF(NOT(OR(EXACT(B127,"CATEGORY / DEFINITION"),EXACT(B127,"PROBLEM / DIAGNOSTIC"),EXACT(B127,"COMPARISON / ALTERNATIVES"),EXACT(B127,"IMPLEMENTATION / EVIDENCE"),EXACT(B127,"PURCHASE / SELECTION"),EXACT(B127,"RISK / OBJECTION"),EXACT(B127,"OTHER"))),"INVALID - PROMPT FAMILY",IF(NOT(OR(EXACT(D127,"Google AI Overviews"),EXACT(D127,"Google AI Mode"),EXACT(D127,"ChatGPT search"),EXACT(D127,"Microsoft Copilot / Bing AI"),EXACT(D127,"Perplexity"),EXACT(D127,"Gemini"),EXACT(D127,"Other"))),"INVALID - SURFACE",IF(AND(NOT(EXACT(START!$B$10,"MULTI-SURFACE")),NOT(EXACT(D127,START!$B$10))),"INVALID - SURFACE OUT OF SCOPE",IF(AND(NOT(EXACT(START!$B$9,"MULTI-LOCALE")),NOT(EXACT(E127,START!$B$9))),"INVALID - LOCALE OUT OF SCOPE",IF(NOT(ISNUMBER(F127)),"INVALID - OBSERVED DATE",IF(OR(F127&lt;START!$B$11,F127&gt;START!$B$12),"INVALID - DATE OUT OF SCOPE",IF(NOT(OR(EXACT(H127,"BRAND / PROVIDER"),EXACT(H127,"CITED SOURCE"),EXACT(H127,"BRAND + SOURCE"),EXACT(H127,"OTHER"))),"INVALID - APPEARANCE TYPE",IF(NOT(OR(EXACT(I127,"DIRECT PROVIDER"),EXACT(I127,"SUBSTITUTE"),EXACT(I127,"PUBLISHER / REFERENCE"),EXACT(I127,"OFFICIAL AUTHORITY / DOCUMENTATION"),EXACT(I127,"MARKETPLACE / DIRECTORY / REVIEW"),EXACT(I127,"COMMUNITY / WITNESS"),EXACT(I127,"ANALYST / RESEARCH"),EXACT(I127,"UNRESOLVED"))),"INVALID - ROLE",IF(NOT(OR(EXACT(J127,"SAME BUYER + JOB"),EXACT(J127,"PARTIAL / SUBSTITUTE"),EXACT(J127,"NONE"),EXACT(J127,"UNKNOWN"))),"INVALID - BUYER OVERLAP",IF(NOT(OR(EXACT(M127,"YES"),EXACT(M127,"NO"),EXACT(M127,"NOT APPLICABLE / NO CITATION"))),"INVALID - PASSAGE CHECK",IF(AND(OR(EXACT(H127,"CITED SOURCE"),EXACT(H127,"BRAND + SOURCE")),EXACT(M127,"NOT APPLICABLE / NO CITATION")),"INVALID - CITATION/PASSAGE CONTRADICTION",IF(NOT(OR(EXACT(N127,"YES"),EXACT(N127,"NO - ONE OBSERVATION"),EXACT(N127,"NOT TESTED YET"))),"INVALID - REPEAT STATE",IF(EXACT(I127,"UNRESOLVED"),"UNRESOLVED - SOURCE ROLE",IF(EXACT(J127,"UNKNOWN"),"UNRESOLVED - BUYER OVERLAP",IF(AND(OR(EXACT(H127,"CITED SOURCE"),EXACT(H127,"BRAND + SOURCE")),EXACT(M127,"NO")),"EVIDENCE INSUFFICIENT - PASSAGE",IF(AND(OR(EXACT(H127,"CITED SOURCE"),EXACT(H127,"BRAND + SOURCE")),EXACT(M127,"YES"),OR(K127="",L127="")),"EVIDENCE INSUFFICIENT - CITATION DETAIL",IF(AND(EXACT(N127,"YES"),O127=""),"UNRESOLVED - REPEAT GROUP",IF(AND(EXACT(I127,"DIRECT PROVIDER"),EXACT(J127,"SAME BUYER + JOB")),"DIRECT COMPETITOR EVIDENCE",IF(AND(EXACT(I127,"SUBSTITUTE"),OR(EXACT(J127,"SAME BUYER + JOB"),EXACT(J127,"PARTIAL / SUBSTITUTE"))),"SUBSTITUTE COMPETITOR EVIDENCE",IF(AND(OR(EXACT(I127,"PUBLISHER / REFERENCE"),EXACT(I127,"OFFICIAL AUTHORITY / DOCUMENTATION"),EXACT(I127,"MARKETPLACE / DIRECTORY / REVIEW"),EXACT(I127,"COMMUNITY / WITNESS"),EXACT(I127,"ANALYST / RESEARCH")),EXACT(J127,"NONE")),"INFLUENTIAL NON-RIVAL SOURCE",IF(EXACT(J127,"NONE"),"NON-RIVAL EVIDENCE OBJECT","CLASSIFIED WITH BOUNDARY")))))))))))))))))))))))))</x:f>
      </x:c>
      <x:c r="S127" s="105" t="str">
        <x:f>IF(A127="","",IF(LEFT(R127,7)="INVALID","Correct the unsupported, contradictory, out-of-scope or duplicate controlled value before interpretation.",IF(R127="UNRESOLVED - START SCOPE","Complete START scope; row validity is intentionally blocked.",IF(R127="UNRESOLVED - ROW INPUT","Complete the required observation fields before interpretation.",IF(R127="UNRESOLVED - SOURCE ROLE","Inspect why the entity/source belongs in the answer and assign its role.",IF(R127="UNRESOLVED - BUYER OVERLAP","Establish same-buyer/same-job, substitute, partial or non-rival status.",IF(R127="UNRESOLVED - REPEAT GROUP","Assign the repeat observation to a repeat group before pattern comparison.",IF(R127="EVIDENCE INSUFFICIENT - PASSAGE","Open the cited source and record what claim or passage it supports.",IF(R127="EVIDENCE INSUFFICIENT - CITATION DETAIL","Record both the cited URL and the supported claim/passage before this citation-based observation can be shared.",IF(R127="DIRECT COMPETITOR EVIDENCE","Compare answer criteria, supporting sources and entity/product evidence before choosing an intervention.",IF(R127="SUBSTITUTE COMPETITOR EVIDENCE","Map substitution conditions and buyer trade-offs before treating the source as like-for-like.",IF(R127="INFLUENTIAL NON-RIVAL SOURCE","Route the gap to source, authority, entity or passage review - not the direct-competitor set.",IF(R127="NON-RIVAL EVIDENCE OBJECT","Use the observation only for the evidence/source role it performs.","Document the boundary before aggregation or handoff.")))))))))))))</x:f>
      </x:c>
      <x:c r="T127" s="105" t="str">
        <x:f>IF(A127="","",IF(OR(LEFT(R127,7)="INVALID",LEFT(R127,10)="UNRESOLVED",LEFT(R127,21)="EVIDENCE INSUFFICIENT",Q127="",P127=""),"NOT READY","READY TO SHARE"))</x:f>
      </x:c>
      <x:c r="U127" s="101"/>
    </x:row>
    <x:row r="128">
      <x:c r="A128" s="33"/>
      <x:c r="B128" s="33"/>
      <x:c r="C128" s="33"/>
      <x:c r="D128" s="33"/>
      <x:c r="E128" s="33"/>
      <x:c r="F128" s="64"/>
      <x:c r="G128" s="33"/>
      <x:c r="H128" s="33"/>
      <x:c r="I128" s="33"/>
      <x:c r="J128" s="33"/>
      <x:c r="K128" s="33"/>
      <x:c r="L128" s="33"/>
      <x:c r="M128" s="33"/>
      <x:c r="N128" s="101"/>
      <x:c r="O128" s="101"/>
      <x:c r="P128" s="101"/>
      <x:c r="Q128" s="101"/>
      <x:c r="R128" s="105" t="str">
        <x:f>IF(A128="","",IF(COUNTIF($A$2:$A$201,A128)&gt;1,"INVALID - DUPLICATE ID",IF(OR(START!$B$6="",START!$B$7="",START!$B$8="",START!$B$9="",START!$B$10="",START!$B$11="",START!$B$12=""),"UNRESOLVED - START SCOPE",IF(OR(B128="",C128="",D128="",E128="",F128="",G128="",H128="",I128="",J128="",M128="",N128="",P128=""),"UNRESOLVED - ROW INPUT",IF(NOT(OR(EXACT(B128,"CATEGORY / DEFINITION"),EXACT(B128,"PROBLEM / DIAGNOSTIC"),EXACT(B128,"COMPARISON / ALTERNATIVES"),EXACT(B128,"IMPLEMENTATION / EVIDENCE"),EXACT(B128,"PURCHASE / SELECTION"),EXACT(B128,"RISK / OBJECTION"),EXACT(B128,"OTHER"))),"INVALID - PROMPT FAMILY",IF(NOT(OR(EXACT(D128,"Google AI Overviews"),EXACT(D128,"Google AI Mode"),EXACT(D128,"ChatGPT search"),EXACT(D128,"Microsoft Copilot / Bing AI"),EXACT(D128,"Perplexity"),EXACT(D128,"Gemini"),EXACT(D128,"Other"))),"INVALID - SURFACE",IF(AND(NOT(EXACT(START!$B$10,"MULTI-SURFACE")),NOT(EXACT(D128,START!$B$10))),"INVALID - SURFACE OUT OF SCOPE",IF(AND(NOT(EXACT(START!$B$9,"MULTI-LOCALE")),NOT(EXACT(E128,START!$B$9))),"INVALID - LOCALE OUT OF SCOPE",IF(NOT(ISNUMBER(F128)),"INVALID - OBSERVED DATE",IF(OR(F128&lt;START!$B$11,F128&gt;START!$B$12),"INVALID - DATE OUT OF SCOPE",IF(NOT(OR(EXACT(H128,"BRAND / PROVIDER"),EXACT(H128,"CITED SOURCE"),EXACT(H128,"BRAND + SOURCE"),EXACT(H128,"OTHER"))),"INVALID - APPEARANCE TYPE",IF(NOT(OR(EXACT(I128,"DIRECT PROVIDER"),EXACT(I128,"SUBSTITUTE"),EXACT(I128,"PUBLISHER / REFERENCE"),EXACT(I128,"OFFICIAL AUTHORITY / DOCUMENTATION"),EXACT(I128,"MARKETPLACE / DIRECTORY / REVIEW"),EXACT(I128,"COMMUNITY / WITNESS"),EXACT(I128,"ANALYST / RESEARCH"),EXACT(I128,"UNRESOLVED"))),"INVALID - ROLE",IF(NOT(OR(EXACT(J128,"SAME BUYER + JOB"),EXACT(J128,"PARTIAL / SUBSTITUTE"),EXACT(J128,"NONE"),EXACT(J128,"UNKNOWN"))),"INVALID - BUYER OVERLAP",IF(NOT(OR(EXACT(M128,"YES"),EXACT(M128,"NO"),EXACT(M128,"NOT APPLICABLE / NO CITATION"))),"INVALID - PASSAGE CHECK",IF(AND(OR(EXACT(H128,"CITED SOURCE"),EXACT(H128,"BRAND + SOURCE")),EXACT(M128,"NOT APPLICABLE / NO CITATION")),"INVALID - CITATION/PASSAGE CONTRADICTION",IF(NOT(OR(EXACT(N128,"YES"),EXACT(N128,"NO - ONE OBSERVATION"),EXACT(N128,"NOT TESTED YET"))),"INVALID - REPEAT STATE",IF(EXACT(I128,"UNRESOLVED"),"UNRESOLVED - SOURCE ROLE",IF(EXACT(J128,"UNKNOWN"),"UNRESOLVED - BUYER OVERLAP",IF(AND(OR(EXACT(H128,"CITED SOURCE"),EXACT(H128,"BRAND + SOURCE")),EXACT(M128,"NO")),"EVIDENCE INSUFFICIENT - PASSAGE",IF(AND(OR(EXACT(H128,"CITED SOURCE"),EXACT(H128,"BRAND + SOURCE")),EXACT(M128,"YES"),OR(K128="",L128="")),"EVIDENCE INSUFFICIENT - CITATION DETAIL",IF(AND(EXACT(N128,"YES"),O128=""),"UNRESOLVED - REPEAT GROUP",IF(AND(EXACT(I128,"DIRECT PROVIDER"),EXACT(J128,"SAME BUYER + JOB")),"DIRECT COMPETITOR EVIDENCE",IF(AND(EXACT(I128,"SUBSTITUTE"),OR(EXACT(J128,"SAME BUYER + JOB"),EXACT(J128,"PARTIAL / SUBSTITUTE"))),"SUBSTITUTE COMPETITOR EVIDENCE",IF(AND(OR(EXACT(I128,"PUBLISHER / REFERENCE"),EXACT(I128,"OFFICIAL AUTHORITY / DOCUMENTATION"),EXACT(I128,"MARKETPLACE / DIRECTORY / REVIEW"),EXACT(I128,"COMMUNITY / WITNESS"),EXACT(I128,"ANALYST / RESEARCH")),EXACT(J128,"NONE")),"INFLUENTIAL NON-RIVAL SOURCE",IF(EXACT(J128,"NONE"),"NON-RIVAL EVIDENCE OBJECT","CLASSIFIED WITH BOUNDARY")))))))))))))))))))))))))</x:f>
      </x:c>
      <x:c r="S128" s="105" t="str">
        <x:f>IF(A128="","",IF(LEFT(R128,7)="INVALID","Correct the unsupported, contradictory, out-of-scope or duplicate controlled value before interpretation.",IF(R128="UNRESOLVED - START SCOPE","Complete START scope; row validity is intentionally blocked.",IF(R128="UNRESOLVED - ROW INPUT","Complete the required observation fields before interpretation.",IF(R128="UNRESOLVED - SOURCE ROLE","Inspect why the entity/source belongs in the answer and assign its role.",IF(R128="UNRESOLVED - BUYER OVERLAP","Establish same-buyer/same-job, substitute, partial or non-rival status.",IF(R128="UNRESOLVED - REPEAT GROUP","Assign the repeat observation to a repeat group before pattern comparison.",IF(R128="EVIDENCE INSUFFICIENT - PASSAGE","Open the cited source and record what claim or passage it supports.",IF(R128="EVIDENCE INSUFFICIENT - CITATION DETAIL","Record both the cited URL and the supported claim/passage before this citation-based observation can be shared.",IF(R128="DIRECT COMPETITOR EVIDENCE","Compare answer criteria, supporting sources and entity/product evidence before choosing an intervention.",IF(R128="SUBSTITUTE COMPETITOR EVIDENCE","Map substitution conditions and buyer trade-offs before treating the source as like-for-like.",IF(R128="INFLUENTIAL NON-RIVAL SOURCE","Route the gap to source, authority, entity or passage review - not the direct-competitor set.",IF(R128="NON-RIVAL EVIDENCE OBJECT","Use the observation only for the evidence/source role it performs.","Document the boundary before aggregation or handoff.")))))))))))))</x:f>
      </x:c>
      <x:c r="T128" s="105" t="str">
        <x:f>IF(A128="","",IF(OR(LEFT(R128,7)="INVALID",LEFT(R128,10)="UNRESOLVED",LEFT(R128,21)="EVIDENCE INSUFFICIENT",Q128="",P128=""),"NOT READY","READY TO SHARE"))</x:f>
      </x:c>
      <x:c r="U128" s="101"/>
    </x:row>
    <x:row r="129">
      <x:c r="A129" s="33"/>
      <x:c r="B129" s="33"/>
      <x:c r="C129" s="33"/>
      <x:c r="D129" s="33"/>
      <x:c r="E129" s="33"/>
      <x:c r="F129" s="64"/>
      <x:c r="G129" s="33"/>
      <x:c r="H129" s="33"/>
      <x:c r="I129" s="33"/>
      <x:c r="J129" s="33"/>
      <x:c r="K129" s="33"/>
      <x:c r="L129" s="33"/>
      <x:c r="M129" s="33"/>
      <x:c r="N129" s="101"/>
      <x:c r="O129" s="101"/>
      <x:c r="P129" s="101"/>
      <x:c r="Q129" s="101"/>
      <x:c r="R129" s="105" t="str">
        <x:f>IF(A129="","",IF(COUNTIF($A$2:$A$201,A129)&gt;1,"INVALID - DUPLICATE ID",IF(OR(START!$B$6="",START!$B$7="",START!$B$8="",START!$B$9="",START!$B$10="",START!$B$11="",START!$B$12=""),"UNRESOLVED - START SCOPE",IF(OR(B129="",C129="",D129="",E129="",F129="",G129="",H129="",I129="",J129="",M129="",N129="",P129=""),"UNRESOLVED - ROW INPUT",IF(NOT(OR(EXACT(B129,"CATEGORY / DEFINITION"),EXACT(B129,"PROBLEM / DIAGNOSTIC"),EXACT(B129,"COMPARISON / ALTERNATIVES"),EXACT(B129,"IMPLEMENTATION / EVIDENCE"),EXACT(B129,"PURCHASE / SELECTION"),EXACT(B129,"RISK / OBJECTION"),EXACT(B129,"OTHER"))),"INVALID - PROMPT FAMILY",IF(NOT(OR(EXACT(D129,"Google AI Overviews"),EXACT(D129,"Google AI Mode"),EXACT(D129,"ChatGPT search"),EXACT(D129,"Microsoft Copilot / Bing AI"),EXACT(D129,"Perplexity"),EXACT(D129,"Gemini"),EXACT(D129,"Other"))),"INVALID - SURFACE",IF(AND(NOT(EXACT(START!$B$10,"MULTI-SURFACE")),NOT(EXACT(D129,START!$B$10))),"INVALID - SURFACE OUT OF SCOPE",IF(AND(NOT(EXACT(START!$B$9,"MULTI-LOCALE")),NOT(EXACT(E129,START!$B$9))),"INVALID - LOCALE OUT OF SCOPE",IF(NOT(ISNUMBER(F129)),"INVALID - OBSERVED DATE",IF(OR(F129&lt;START!$B$11,F129&gt;START!$B$12),"INVALID - DATE OUT OF SCOPE",IF(NOT(OR(EXACT(H129,"BRAND / PROVIDER"),EXACT(H129,"CITED SOURCE"),EXACT(H129,"BRAND + SOURCE"),EXACT(H129,"OTHER"))),"INVALID - APPEARANCE TYPE",IF(NOT(OR(EXACT(I129,"DIRECT PROVIDER"),EXACT(I129,"SUBSTITUTE"),EXACT(I129,"PUBLISHER / REFERENCE"),EXACT(I129,"OFFICIAL AUTHORITY / DOCUMENTATION"),EXACT(I129,"MARKETPLACE / DIRECTORY / REVIEW"),EXACT(I129,"COMMUNITY / WITNESS"),EXACT(I129,"ANALYST / RESEARCH"),EXACT(I129,"UNRESOLVED"))),"INVALID - ROLE",IF(NOT(OR(EXACT(J129,"SAME BUYER + JOB"),EXACT(J129,"PARTIAL / SUBSTITUTE"),EXACT(J129,"NONE"),EXACT(J129,"UNKNOWN"))),"INVALID - BUYER OVERLAP",IF(NOT(OR(EXACT(M129,"YES"),EXACT(M129,"NO"),EXACT(M129,"NOT APPLICABLE / NO CITATION"))),"INVALID - PASSAGE CHECK",IF(AND(OR(EXACT(H129,"CITED SOURCE"),EXACT(H129,"BRAND + SOURCE")),EXACT(M129,"NOT APPLICABLE / NO CITATION")),"INVALID - CITATION/PASSAGE CONTRADICTION",IF(NOT(OR(EXACT(N129,"YES"),EXACT(N129,"NO - ONE OBSERVATION"),EXACT(N129,"NOT TESTED YET"))),"INVALID - REPEAT STATE",IF(EXACT(I129,"UNRESOLVED"),"UNRESOLVED - SOURCE ROLE",IF(EXACT(J129,"UNKNOWN"),"UNRESOLVED - BUYER OVERLAP",IF(AND(OR(EXACT(H129,"CITED SOURCE"),EXACT(H129,"BRAND + SOURCE")),EXACT(M129,"NO")),"EVIDENCE INSUFFICIENT - PASSAGE",IF(AND(OR(EXACT(H129,"CITED SOURCE"),EXACT(H129,"BRAND + SOURCE")),EXACT(M129,"YES"),OR(K129="",L129="")),"EVIDENCE INSUFFICIENT - CITATION DETAIL",IF(AND(EXACT(N129,"YES"),O129=""),"UNRESOLVED - REPEAT GROUP",IF(AND(EXACT(I129,"DIRECT PROVIDER"),EXACT(J129,"SAME BUYER + JOB")),"DIRECT COMPETITOR EVIDENCE",IF(AND(EXACT(I129,"SUBSTITUTE"),OR(EXACT(J129,"SAME BUYER + JOB"),EXACT(J129,"PARTIAL / SUBSTITUTE"))),"SUBSTITUTE COMPETITOR EVIDENCE",IF(AND(OR(EXACT(I129,"PUBLISHER / REFERENCE"),EXACT(I129,"OFFICIAL AUTHORITY / DOCUMENTATION"),EXACT(I129,"MARKETPLACE / DIRECTORY / REVIEW"),EXACT(I129,"COMMUNITY / WITNESS"),EXACT(I129,"ANALYST / RESEARCH")),EXACT(J129,"NONE")),"INFLUENTIAL NON-RIVAL SOURCE",IF(EXACT(J129,"NONE"),"NON-RIVAL EVIDENCE OBJECT","CLASSIFIED WITH BOUNDARY")))))))))))))))))))))))))</x:f>
      </x:c>
      <x:c r="S129" s="105" t="str">
        <x:f>IF(A129="","",IF(LEFT(R129,7)="INVALID","Correct the unsupported, contradictory, out-of-scope or duplicate controlled value before interpretation.",IF(R129="UNRESOLVED - START SCOPE","Complete START scope; row validity is intentionally blocked.",IF(R129="UNRESOLVED - ROW INPUT","Complete the required observation fields before interpretation.",IF(R129="UNRESOLVED - SOURCE ROLE","Inspect why the entity/source belongs in the answer and assign its role.",IF(R129="UNRESOLVED - BUYER OVERLAP","Establish same-buyer/same-job, substitute, partial or non-rival status.",IF(R129="UNRESOLVED - REPEAT GROUP","Assign the repeat observation to a repeat group before pattern comparison.",IF(R129="EVIDENCE INSUFFICIENT - PASSAGE","Open the cited source and record what claim or passage it supports.",IF(R129="EVIDENCE INSUFFICIENT - CITATION DETAIL","Record both the cited URL and the supported claim/passage before this citation-based observation can be shared.",IF(R129="DIRECT COMPETITOR EVIDENCE","Compare answer criteria, supporting sources and entity/product evidence before choosing an intervention.",IF(R129="SUBSTITUTE COMPETITOR EVIDENCE","Map substitution conditions and buyer trade-offs before treating the source as like-for-like.",IF(R129="INFLUENTIAL NON-RIVAL SOURCE","Route the gap to source, authority, entity or passage review - not the direct-competitor set.",IF(R129="NON-RIVAL EVIDENCE OBJECT","Use the observation only for the evidence/source role it performs.","Document the boundary before aggregation or handoff.")))))))))))))</x:f>
      </x:c>
      <x:c r="T129" s="105" t="str">
        <x:f>IF(A129="","",IF(OR(LEFT(R129,7)="INVALID",LEFT(R129,10)="UNRESOLVED",LEFT(R129,21)="EVIDENCE INSUFFICIENT",Q129="",P129=""),"NOT READY","READY TO SHARE"))</x:f>
      </x:c>
      <x:c r="U129" s="101"/>
    </x:row>
    <x:row r="130">
      <x:c r="A130" s="33"/>
      <x:c r="B130" s="33"/>
      <x:c r="C130" s="33"/>
      <x:c r="D130" s="33"/>
      <x:c r="E130" s="33"/>
      <x:c r="F130" s="64"/>
      <x:c r="G130" s="33"/>
      <x:c r="H130" s="33"/>
      <x:c r="I130" s="33"/>
      <x:c r="J130" s="33"/>
      <x:c r="K130" s="33"/>
      <x:c r="L130" s="33"/>
      <x:c r="M130" s="33"/>
      <x:c r="N130" s="101"/>
      <x:c r="O130" s="101"/>
      <x:c r="P130" s="101"/>
      <x:c r="Q130" s="101"/>
      <x:c r="R130" s="105" t="str">
        <x:f>IF(A130="","",IF(COUNTIF($A$2:$A$201,A130)&gt;1,"INVALID - DUPLICATE ID",IF(OR(START!$B$6="",START!$B$7="",START!$B$8="",START!$B$9="",START!$B$10="",START!$B$11="",START!$B$12=""),"UNRESOLVED - START SCOPE",IF(OR(B130="",C130="",D130="",E130="",F130="",G130="",H130="",I130="",J130="",M130="",N130="",P130=""),"UNRESOLVED - ROW INPUT",IF(NOT(OR(EXACT(B130,"CATEGORY / DEFINITION"),EXACT(B130,"PROBLEM / DIAGNOSTIC"),EXACT(B130,"COMPARISON / ALTERNATIVES"),EXACT(B130,"IMPLEMENTATION / EVIDENCE"),EXACT(B130,"PURCHASE / SELECTION"),EXACT(B130,"RISK / OBJECTION"),EXACT(B130,"OTHER"))),"INVALID - PROMPT FAMILY",IF(NOT(OR(EXACT(D130,"Google AI Overviews"),EXACT(D130,"Google AI Mode"),EXACT(D130,"ChatGPT search"),EXACT(D130,"Microsoft Copilot / Bing AI"),EXACT(D130,"Perplexity"),EXACT(D130,"Gemini"),EXACT(D130,"Other"))),"INVALID - SURFACE",IF(AND(NOT(EXACT(START!$B$10,"MULTI-SURFACE")),NOT(EXACT(D130,START!$B$10))),"INVALID - SURFACE OUT OF SCOPE",IF(AND(NOT(EXACT(START!$B$9,"MULTI-LOCALE")),NOT(EXACT(E130,START!$B$9))),"INVALID - LOCALE OUT OF SCOPE",IF(NOT(ISNUMBER(F130)),"INVALID - OBSERVED DATE",IF(OR(F130&lt;START!$B$11,F130&gt;START!$B$12),"INVALID - DATE OUT OF SCOPE",IF(NOT(OR(EXACT(H130,"BRAND / PROVIDER"),EXACT(H130,"CITED SOURCE"),EXACT(H130,"BRAND + SOURCE"),EXACT(H130,"OTHER"))),"INVALID - APPEARANCE TYPE",IF(NOT(OR(EXACT(I130,"DIRECT PROVIDER"),EXACT(I130,"SUBSTITUTE"),EXACT(I130,"PUBLISHER / REFERENCE"),EXACT(I130,"OFFICIAL AUTHORITY / DOCUMENTATION"),EXACT(I130,"MARKETPLACE / DIRECTORY / REVIEW"),EXACT(I130,"COMMUNITY / WITNESS"),EXACT(I130,"ANALYST / RESEARCH"),EXACT(I130,"UNRESOLVED"))),"INVALID - ROLE",IF(NOT(OR(EXACT(J130,"SAME BUYER + JOB"),EXACT(J130,"PARTIAL / SUBSTITUTE"),EXACT(J130,"NONE"),EXACT(J130,"UNKNOWN"))),"INVALID - BUYER OVERLAP",IF(NOT(OR(EXACT(M130,"YES"),EXACT(M130,"NO"),EXACT(M130,"NOT APPLICABLE / NO CITATION"))),"INVALID - PASSAGE CHECK",IF(AND(OR(EXACT(H130,"CITED SOURCE"),EXACT(H130,"BRAND + SOURCE")),EXACT(M130,"NOT APPLICABLE / NO CITATION")),"INVALID - CITATION/PASSAGE CONTRADICTION",IF(NOT(OR(EXACT(N130,"YES"),EXACT(N130,"NO - ONE OBSERVATION"),EXACT(N130,"NOT TESTED YET"))),"INVALID - REPEAT STATE",IF(EXACT(I130,"UNRESOLVED"),"UNRESOLVED - SOURCE ROLE",IF(EXACT(J130,"UNKNOWN"),"UNRESOLVED - BUYER OVERLAP",IF(AND(OR(EXACT(H130,"CITED SOURCE"),EXACT(H130,"BRAND + SOURCE")),EXACT(M130,"NO")),"EVIDENCE INSUFFICIENT - PASSAGE",IF(AND(OR(EXACT(H130,"CITED SOURCE"),EXACT(H130,"BRAND + SOURCE")),EXACT(M130,"YES"),OR(K130="",L130="")),"EVIDENCE INSUFFICIENT - CITATION DETAIL",IF(AND(EXACT(N130,"YES"),O130=""),"UNRESOLVED - REPEAT GROUP",IF(AND(EXACT(I130,"DIRECT PROVIDER"),EXACT(J130,"SAME BUYER + JOB")),"DIRECT COMPETITOR EVIDENCE",IF(AND(EXACT(I130,"SUBSTITUTE"),OR(EXACT(J130,"SAME BUYER + JOB"),EXACT(J130,"PARTIAL / SUBSTITUTE"))),"SUBSTITUTE COMPETITOR EVIDENCE",IF(AND(OR(EXACT(I130,"PUBLISHER / REFERENCE"),EXACT(I130,"OFFICIAL AUTHORITY / DOCUMENTATION"),EXACT(I130,"MARKETPLACE / DIRECTORY / REVIEW"),EXACT(I130,"COMMUNITY / WITNESS"),EXACT(I130,"ANALYST / RESEARCH")),EXACT(J130,"NONE")),"INFLUENTIAL NON-RIVAL SOURCE",IF(EXACT(J130,"NONE"),"NON-RIVAL EVIDENCE OBJECT","CLASSIFIED WITH BOUNDARY")))))))))))))))))))))))))</x:f>
      </x:c>
      <x:c r="S130" s="105" t="str">
        <x:f>IF(A130="","",IF(LEFT(R130,7)="INVALID","Correct the unsupported, contradictory, out-of-scope or duplicate controlled value before interpretation.",IF(R130="UNRESOLVED - START SCOPE","Complete START scope; row validity is intentionally blocked.",IF(R130="UNRESOLVED - ROW INPUT","Complete the required observation fields before interpretation.",IF(R130="UNRESOLVED - SOURCE ROLE","Inspect why the entity/source belongs in the answer and assign its role.",IF(R130="UNRESOLVED - BUYER OVERLAP","Establish same-buyer/same-job, substitute, partial or non-rival status.",IF(R130="UNRESOLVED - REPEAT GROUP","Assign the repeat observation to a repeat group before pattern comparison.",IF(R130="EVIDENCE INSUFFICIENT - PASSAGE","Open the cited source and record what claim or passage it supports.",IF(R130="EVIDENCE INSUFFICIENT - CITATION DETAIL","Record both the cited URL and the supported claim/passage before this citation-based observation can be shared.",IF(R130="DIRECT COMPETITOR EVIDENCE","Compare answer criteria, supporting sources and entity/product evidence before choosing an intervention.",IF(R130="SUBSTITUTE COMPETITOR EVIDENCE","Map substitution conditions and buyer trade-offs before treating the source as like-for-like.",IF(R130="INFLUENTIAL NON-RIVAL SOURCE","Route the gap to source, authority, entity or passage review - not the direct-competitor set.",IF(R130="NON-RIVAL EVIDENCE OBJECT","Use the observation only for the evidence/source role it performs.","Document the boundary before aggregation or handoff.")))))))))))))</x:f>
      </x:c>
      <x:c r="T130" s="105" t="str">
        <x:f>IF(A130="","",IF(OR(LEFT(R130,7)="INVALID",LEFT(R130,10)="UNRESOLVED",LEFT(R130,21)="EVIDENCE INSUFFICIENT",Q130="",P130=""),"NOT READY","READY TO SHARE"))</x:f>
      </x:c>
      <x:c r="U130" s="101"/>
    </x:row>
    <x:row r="131">
      <x:c r="A131" s="33"/>
      <x:c r="B131" s="33"/>
      <x:c r="C131" s="33"/>
      <x:c r="D131" s="33"/>
      <x:c r="E131" s="33"/>
      <x:c r="F131" s="64"/>
      <x:c r="G131" s="33"/>
      <x:c r="H131" s="33"/>
      <x:c r="I131" s="33"/>
      <x:c r="J131" s="33"/>
      <x:c r="K131" s="33"/>
      <x:c r="L131" s="33"/>
      <x:c r="M131" s="33"/>
      <x:c r="N131" s="101"/>
      <x:c r="O131" s="101"/>
      <x:c r="P131" s="101"/>
      <x:c r="Q131" s="101"/>
      <x:c r="R131" s="105" t="str">
        <x:f>IF(A131="","",IF(COUNTIF($A$2:$A$201,A131)&gt;1,"INVALID - DUPLICATE ID",IF(OR(START!$B$6="",START!$B$7="",START!$B$8="",START!$B$9="",START!$B$10="",START!$B$11="",START!$B$12=""),"UNRESOLVED - START SCOPE",IF(OR(B131="",C131="",D131="",E131="",F131="",G131="",H131="",I131="",J131="",M131="",N131="",P131=""),"UNRESOLVED - ROW INPUT",IF(NOT(OR(EXACT(B131,"CATEGORY / DEFINITION"),EXACT(B131,"PROBLEM / DIAGNOSTIC"),EXACT(B131,"COMPARISON / ALTERNATIVES"),EXACT(B131,"IMPLEMENTATION / EVIDENCE"),EXACT(B131,"PURCHASE / SELECTION"),EXACT(B131,"RISK / OBJECTION"),EXACT(B131,"OTHER"))),"INVALID - PROMPT FAMILY",IF(NOT(OR(EXACT(D131,"Google AI Overviews"),EXACT(D131,"Google AI Mode"),EXACT(D131,"ChatGPT search"),EXACT(D131,"Microsoft Copilot / Bing AI"),EXACT(D131,"Perplexity"),EXACT(D131,"Gemini"),EXACT(D131,"Other"))),"INVALID - SURFACE",IF(AND(NOT(EXACT(START!$B$10,"MULTI-SURFACE")),NOT(EXACT(D131,START!$B$10))),"INVALID - SURFACE OUT OF SCOPE",IF(AND(NOT(EXACT(START!$B$9,"MULTI-LOCALE")),NOT(EXACT(E131,START!$B$9))),"INVALID - LOCALE OUT OF SCOPE",IF(NOT(ISNUMBER(F131)),"INVALID - OBSERVED DATE",IF(OR(F131&lt;START!$B$11,F131&gt;START!$B$12),"INVALID - DATE OUT OF SCOPE",IF(NOT(OR(EXACT(H131,"BRAND / PROVIDER"),EXACT(H131,"CITED SOURCE"),EXACT(H131,"BRAND + SOURCE"),EXACT(H131,"OTHER"))),"INVALID - APPEARANCE TYPE",IF(NOT(OR(EXACT(I131,"DIRECT PROVIDER"),EXACT(I131,"SUBSTITUTE"),EXACT(I131,"PUBLISHER / REFERENCE"),EXACT(I131,"OFFICIAL AUTHORITY / DOCUMENTATION"),EXACT(I131,"MARKETPLACE / DIRECTORY / REVIEW"),EXACT(I131,"COMMUNITY / WITNESS"),EXACT(I131,"ANALYST / RESEARCH"),EXACT(I131,"UNRESOLVED"))),"INVALID - ROLE",IF(NOT(OR(EXACT(J131,"SAME BUYER + JOB"),EXACT(J131,"PARTIAL / SUBSTITUTE"),EXACT(J131,"NONE"),EXACT(J131,"UNKNOWN"))),"INVALID - BUYER OVERLAP",IF(NOT(OR(EXACT(M131,"YES"),EXACT(M131,"NO"),EXACT(M131,"NOT APPLICABLE / NO CITATION"))),"INVALID - PASSAGE CHECK",IF(AND(OR(EXACT(H131,"CITED SOURCE"),EXACT(H131,"BRAND + SOURCE")),EXACT(M131,"NOT APPLICABLE / NO CITATION")),"INVALID - CITATION/PASSAGE CONTRADICTION",IF(NOT(OR(EXACT(N131,"YES"),EXACT(N131,"NO - ONE OBSERVATION"),EXACT(N131,"NOT TESTED YET"))),"INVALID - REPEAT STATE",IF(EXACT(I131,"UNRESOLVED"),"UNRESOLVED - SOURCE ROLE",IF(EXACT(J131,"UNKNOWN"),"UNRESOLVED - BUYER OVERLAP",IF(AND(OR(EXACT(H131,"CITED SOURCE"),EXACT(H131,"BRAND + SOURCE")),EXACT(M131,"NO")),"EVIDENCE INSUFFICIENT - PASSAGE",IF(AND(OR(EXACT(H131,"CITED SOURCE"),EXACT(H131,"BRAND + SOURCE")),EXACT(M131,"YES"),OR(K131="",L131="")),"EVIDENCE INSUFFICIENT - CITATION DETAIL",IF(AND(EXACT(N131,"YES"),O131=""),"UNRESOLVED - REPEAT GROUP",IF(AND(EXACT(I131,"DIRECT PROVIDER"),EXACT(J131,"SAME BUYER + JOB")),"DIRECT COMPETITOR EVIDENCE",IF(AND(EXACT(I131,"SUBSTITUTE"),OR(EXACT(J131,"SAME BUYER + JOB"),EXACT(J131,"PARTIAL / SUBSTITUTE"))),"SUBSTITUTE COMPETITOR EVIDENCE",IF(AND(OR(EXACT(I131,"PUBLISHER / REFERENCE"),EXACT(I131,"OFFICIAL AUTHORITY / DOCUMENTATION"),EXACT(I131,"MARKETPLACE / DIRECTORY / REVIEW"),EXACT(I131,"COMMUNITY / WITNESS"),EXACT(I131,"ANALYST / RESEARCH")),EXACT(J131,"NONE")),"INFLUENTIAL NON-RIVAL SOURCE",IF(EXACT(J131,"NONE"),"NON-RIVAL EVIDENCE OBJECT","CLASSIFIED WITH BOUNDARY")))))))))))))))))))))))))</x:f>
      </x:c>
      <x:c r="S131" s="105" t="str">
        <x:f>IF(A131="","",IF(LEFT(R131,7)="INVALID","Correct the unsupported, contradictory, out-of-scope or duplicate controlled value before interpretation.",IF(R131="UNRESOLVED - START SCOPE","Complete START scope; row validity is intentionally blocked.",IF(R131="UNRESOLVED - ROW INPUT","Complete the required observation fields before interpretation.",IF(R131="UNRESOLVED - SOURCE ROLE","Inspect why the entity/source belongs in the answer and assign its role.",IF(R131="UNRESOLVED - BUYER OVERLAP","Establish same-buyer/same-job, substitute, partial or non-rival status.",IF(R131="UNRESOLVED - REPEAT GROUP","Assign the repeat observation to a repeat group before pattern comparison.",IF(R131="EVIDENCE INSUFFICIENT - PASSAGE","Open the cited source and record what claim or passage it supports.",IF(R131="EVIDENCE INSUFFICIENT - CITATION DETAIL","Record both the cited URL and the supported claim/passage before this citation-based observation can be shared.",IF(R131="DIRECT COMPETITOR EVIDENCE","Compare answer criteria, supporting sources and entity/product evidence before choosing an intervention.",IF(R131="SUBSTITUTE COMPETITOR EVIDENCE","Map substitution conditions and buyer trade-offs before treating the source as like-for-like.",IF(R131="INFLUENTIAL NON-RIVAL SOURCE","Route the gap to source, authority, entity or passage review - not the direct-competitor set.",IF(R131="NON-RIVAL EVIDENCE OBJECT","Use the observation only for the evidence/source role it performs.","Document the boundary before aggregation or handoff.")))))))))))))</x:f>
      </x:c>
      <x:c r="T131" s="105" t="str">
        <x:f>IF(A131="","",IF(OR(LEFT(R131,7)="INVALID",LEFT(R131,10)="UNRESOLVED",LEFT(R131,21)="EVIDENCE INSUFFICIENT",Q131="",P131=""),"NOT READY","READY TO SHARE"))</x:f>
      </x:c>
      <x:c r="U131" s="101"/>
    </x:row>
    <x:row r="132">
      <x:c r="A132" s="33"/>
      <x:c r="B132" s="33"/>
      <x:c r="C132" s="33"/>
      <x:c r="D132" s="33"/>
      <x:c r="E132" s="33"/>
      <x:c r="F132" s="64"/>
      <x:c r="G132" s="33"/>
      <x:c r="H132" s="33"/>
      <x:c r="I132" s="33"/>
      <x:c r="J132" s="33"/>
      <x:c r="K132" s="33"/>
      <x:c r="L132" s="33"/>
      <x:c r="M132" s="33"/>
      <x:c r="N132" s="101"/>
      <x:c r="O132" s="101"/>
      <x:c r="P132" s="101"/>
      <x:c r="Q132" s="101"/>
      <x:c r="R132" s="105" t="str">
        <x:f>IF(A132="","",IF(COUNTIF($A$2:$A$201,A132)&gt;1,"INVALID - DUPLICATE ID",IF(OR(START!$B$6="",START!$B$7="",START!$B$8="",START!$B$9="",START!$B$10="",START!$B$11="",START!$B$12=""),"UNRESOLVED - START SCOPE",IF(OR(B132="",C132="",D132="",E132="",F132="",G132="",H132="",I132="",J132="",M132="",N132="",P132=""),"UNRESOLVED - ROW INPUT",IF(NOT(OR(EXACT(B132,"CATEGORY / DEFINITION"),EXACT(B132,"PROBLEM / DIAGNOSTIC"),EXACT(B132,"COMPARISON / ALTERNATIVES"),EXACT(B132,"IMPLEMENTATION / EVIDENCE"),EXACT(B132,"PURCHASE / SELECTION"),EXACT(B132,"RISK / OBJECTION"),EXACT(B132,"OTHER"))),"INVALID - PROMPT FAMILY",IF(NOT(OR(EXACT(D132,"Google AI Overviews"),EXACT(D132,"Google AI Mode"),EXACT(D132,"ChatGPT search"),EXACT(D132,"Microsoft Copilot / Bing AI"),EXACT(D132,"Perplexity"),EXACT(D132,"Gemini"),EXACT(D132,"Other"))),"INVALID - SURFACE",IF(AND(NOT(EXACT(START!$B$10,"MULTI-SURFACE")),NOT(EXACT(D132,START!$B$10))),"INVALID - SURFACE OUT OF SCOPE",IF(AND(NOT(EXACT(START!$B$9,"MULTI-LOCALE")),NOT(EXACT(E132,START!$B$9))),"INVALID - LOCALE OUT OF SCOPE",IF(NOT(ISNUMBER(F132)),"INVALID - OBSERVED DATE",IF(OR(F132&lt;START!$B$11,F132&gt;START!$B$12),"INVALID - DATE OUT OF SCOPE",IF(NOT(OR(EXACT(H132,"BRAND / PROVIDER"),EXACT(H132,"CITED SOURCE"),EXACT(H132,"BRAND + SOURCE"),EXACT(H132,"OTHER"))),"INVALID - APPEARANCE TYPE",IF(NOT(OR(EXACT(I132,"DIRECT PROVIDER"),EXACT(I132,"SUBSTITUTE"),EXACT(I132,"PUBLISHER / REFERENCE"),EXACT(I132,"OFFICIAL AUTHORITY / DOCUMENTATION"),EXACT(I132,"MARKETPLACE / DIRECTORY / REVIEW"),EXACT(I132,"COMMUNITY / WITNESS"),EXACT(I132,"ANALYST / RESEARCH"),EXACT(I132,"UNRESOLVED"))),"INVALID - ROLE",IF(NOT(OR(EXACT(J132,"SAME BUYER + JOB"),EXACT(J132,"PARTIAL / SUBSTITUTE"),EXACT(J132,"NONE"),EXACT(J132,"UNKNOWN"))),"INVALID - BUYER OVERLAP",IF(NOT(OR(EXACT(M132,"YES"),EXACT(M132,"NO"),EXACT(M132,"NOT APPLICABLE / NO CITATION"))),"INVALID - PASSAGE CHECK",IF(AND(OR(EXACT(H132,"CITED SOURCE"),EXACT(H132,"BRAND + SOURCE")),EXACT(M132,"NOT APPLICABLE / NO CITATION")),"INVALID - CITATION/PASSAGE CONTRADICTION",IF(NOT(OR(EXACT(N132,"YES"),EXACT(N132,"NO - ONE OBSERVATION"),EXACT(N132,"NOT TESTED YET"))),"INVALID - REPEAT STATE",IF(EXACT(I132,"UNRESOLVED"),"UNRESOLVED - SOURCE ROLE",IF(EXACT(J132,"UNKNOWN"),"UNRESOLVED - BUYER OVERLAP",IF(AND(OR(EXACT(H132,"CITED SOURCE"),EXACT(H132,"BRAND + SOURCE")),EXACT(M132,"NO")),"EVIDENCE INSUFFICIENT - PASSAGE",IF(AND(OR(EXACT(H132,"CITED SOURCE"),EXACT(H132,"BRAND + SOURCE")),EXACT(M132,"YES"),OR(K132="",L132="")),"EVIDENCE INSUFFICIENT - CITATION DETAIL",IF(AND(EXACT(N132,"YES"),O132=""),"UNRESOLVED - REPEAT GROUP",IF(AND(EXACT(I132,"DIRECT PROVIDER"),EXACT(J132,"SAME BUYER + JOB")),"DIRECT COMPETITOR EVIDENCE",IF(AND(EXACT(I132,"SUBSTITUTE"),OR(EXACT(J132,"SAME BUYER + JOB"),EXACT(J132,"PARTIAL / SUBSTITUTE"))),"SUBSTITUTE COMPETITOR EVIDENCE",IF(AND(OR(EXACT(I132,"PUBLISHER / REFERENCE"),EXACT(I132,"OFFICIAL AUTHORITY / DOCUMENTATION"),EXACT(I132,"MARKETPLACE / DIRECTORY / REVIEW"),EXACT(I132,"COMMUNITY / WITNESS"),EXACT(I132,"ANALYST / RESEARCH")),EXACT(J132,"NONE")),"INFLUENTIAL NON-RIVAL SOURCE",IF(EXACT(J132,"NONE"),"NON-RIVAL EVIDENCE OBJECT","CLASSIFIED WITH BOUNDARY")))))))))))))))))))))))))</x:f>
      </x:c>
      <x:c r="S132" s="105" t="str">
        <x:f>IF(A132="","",IF(LEFT(R132,7)="INVALID","Correct the unsupported, contradictory, out-of-scope or duplicate controlled value before interpretation.",IF(R132="UNRESOLVED - START SCOPE","Complete START scope; row validity is intentionally blocked.",IF(R132="UNRESOLVED - ROW INPUT","Complete the required observation fields before interpretation.",IF(R132="UNRESOLVED - SOURCE ROLE","Inspect why the entity/source belongs in the answer and assign its role.",IF(R132="UNRESOLVED - BUYER OVERLAP","Establish same-buyer/same-job, substitute, partial or non-rival status.",IF(R132="UNRESOLVED - REPEAT GROUP","Assign the repeat observation to a repeat group before pattern comparison.",IF(R132="EVIDENCE INSUFFICIENT - PASSAGE","Open the cited source and record what claim or passage it supports.",IF(R132="EVIDENCE INSUFFICIENT - CITATION DETAIL","Record both the cited URL and the supported claim/passage before this citation-based observation can be shared.",IF(R132="DIRECT COMPETITOR EVIDENCE","Compare answer criteria, supporting sources and entity/product evidence before choosing an intervention.",IF(R132="SUBSTITUTE COMPETITOR EVIDENCE","Map substitution conditions and buyer trade-offs before treating the source as like-for-like.",IF(R132="INFLUENTIAL NON-RIVAL SOURCE","Route the gap to source, authority, entity or passage review - not the direct-competitor set.",IF(R132="NON-RIVAL EVIDENCE OBJECT","Use the observation only for the evidence/source role it performs.","Document the boundary before aggregation or handoff.")))))))))))))</x:f>
      </x:c>
      <x:c r="T132" s="105" t="str">
        <x:f>IF(A132="","",IF(OR(LEFT(R132,7)="INVALID",LEFT(R132,10)="UNRESOLVED",LEFT(R132,21)="EVIDENCE INSUFFICIENT",Q132="",P132=""),"NOT READY","READY TO SHARE"))</x:f>
      </x:c>
      <x:c r="U132" s="101"/>
    </x:row>
    <x:row r="133">
      <x:c r="A133" s="33"/>
      <x:c r="B133" s="33"/>
      <x:c r="C133" s="33"/>
      <x:c r="D133" s="33"/>
      <x:c r="E133" s="33"/>
      <x:c r="F133" s="64"/>
      <x:c r="G133" s="33"/>
      <x:c r="H133" s="33"/>
      <x:c r="I133" s="33"/>
      <x:c r="J133" s="33"/>
      <x:c r="K133" s="33"/>
      <x:c r="L133" s="33"/>
      <x:c r="M133" s="33"/>
      <x:c r="N133" s="101"/>
      <x:c r="O133" s="101"/>
      <x:c r="P133" s="101"/>
      <x:c r="Q133" s="101"/>
      <x:c r="R133" s="105" t="str">
        <x:f>IF(A133="","",IF(COUNTIF($A$2:$A$201,A133)&gt;1,"INVALID - DUPLICATE ID",IF(OR(START!$B$6="",START!$B$7="",START!$B$8="",START!$B$9="",START!$B$10="",START!$B$11="",START!$B$12=""),"UNRESOLVED - START SCOPE",IF(OR(B133="",C133="",D133="",E133="",F133="",G133="",H133="",I133="",J133="",M133="",N133="",P133=""),"UNRESOLVED - ROW INPUT",IF(NOT(OR(EXACT(B133,"CATEGORY / DEFINITION"),EXACT(B133,"PROBLEM / DIAGNOSTIC"),EXACT(B133,"COMPARISON / ALTERNATIVES"),EXACT(B133,"IMPLEMENTATION / EVIDENCE"),EXACT(B133,"PURCHASE / SELECTION"),EXACT(B133,"RISK / OBJECTION"),EXACT(B133,"OTHER"))),"INVALID - PROMPT FAMILY",IF(NOT(OR(EXACT(D133,"Google AI Overviews"),EXACT(D133,"Google AI Mode"),EXACT(D133,"ChatGPT search"),EXACT(D133,"Microsoft Copilot / Bing AI"),EXACT(D133,"Perplexity"),EXACT(D133,"Gemini"),EXACT(D133,"Other"))),"INVALID - SURFACE",IF(AND(NOT(EXACT(START!$B$10,"MULTI-SURFACE")),NOT(EXACT(D133,START!$B$10))),"INVALID - SURFACE OUT OF SCOPE",IF(AND(NOT(EXACT(START!$B$9,"MULTI-LOCALE")),NOT(EXACT(E133,START!$B$9))),"INVALID - LOCALE OUT OF SCOPE",IF(NOT(ISNUMBER(F133)),"INVALID - OBSERVED DATE",IF(OR(F133&lt;START!$B$11,F133&gt;START!$B$12),"INVALID - DATE OUT OF SCOPE",IF(NOT(OR(EXACT(H133,"BRAND / PROVIDER"),EXACT(H133,"CITED SOURCE"),EXACT(H133,"BRAND + SOURCE"),EXACT(H133,"OTHER"))),"INVALID - APPEARANCE TYPE",IF(NOT(OR(EXACT(I133,"DIRECT PROVIDER"),EXACT(I133,"SUBSTITUTE"),EXACT(I133,"PUBLISHER / REFERENCE"),EXACT(I133,"OFFICIAL AUTHORITY / DOCUMENTATION"),EXACT(I133,"MARKETPLACE / DIRECTORY / REVIEW"),EXACT(I133,"COMMUNITY / WITNESS"),EXACT(I133,"ANALYST / RESEARCH"),EXACT(I133,"UNRESOLVED"))),"INVALID - ROLE",IF(NOT(OR(EXACT(J133,"SAME BUYER + JOB"),EXACT(J133,"PARTIAL / SUBSTITUTE"),EXACT(J133,"NONE"),EXACT(J133,"UNKNOWN"))),"INVALID - BUYER OVERLAP",IF(NOT(OR(EXACT(M133,"YES"),EXACT(M133,"NO"),EXACT(M133,"NOT APPLICABLE / NO CITATION"))),"INVALID - PASSAGE CHECK",IF(AND(OR(EXACT(H133,"CITED SOURCE"),EXACT(H133,"BRAND + SOURCE")),EXACT(M133,"NOT APPLICABLE / NO CITATION")),"INVALID - CITATION/PASSAGE CONTRADICTION",IF(NOT(OR(EXACT(N133,"YES"),EXACT(N133,"NO - ONE OBSERVATION"),EXACT(N133,"NOT TESTED YET"))),"INVALID - REPEAT STATE",IF(EXACT(I133,"UNRESOLVED"),"UNRESOLVED - SOURCE ROLE",IF(EXACT(J133,"UNKNOWN"),"UNRESOLVED - BUYER OVERLAP",IF(AND(OR(EXACT(H133,"CITED SOURCE"),EXACT(H133,"BRAND + SOURCE")),EXACT(M133,"NO")),"EVIDENCE INSUFFICIENT - PASSAGE",IF(AND(OR(EXACT(H133,"CITED SOURCE"),EXACT(H133,"BRAND + SOURCE")),EXACT(M133,"YES"),OR(K133="",L133="")),"EVIDENCE INSUFFICIENT - CITATION DETAIL",IF(AND(EXACT(N133,"YES"),O133=""),"UNRESOLVED - REPEAT GROUP",IF(AND(EXACT(I133,"DIRECT PROVIDER"),EXACT(J133,"SAME BUYER + JOB")),"DIRECT COMPETITOR EVIDENCE",IF(AND(EXACT(I133,"SUBSTITUTE"),OR(EXACT(J133,"SAME BUYER + JOB"),EXACT(J133,"PARTIAL / SUBSTITUTE"))),"SUBSTITUTE COMPETITOR EVIDENCE",IF(AND(OR(EXACT(I133,"PUBLISHER / REFERENCE"),EXACT(I133,"OFFICIAL AUTHORITY / DOCUMENTATION"),EXACT(I133,"MARKETPLACE / DIRECTORY / REVIEW"),EXACT(I133,"COMMUNITY / WITNESS"),EXACT(I133,"ANALYST / RESEARCH")),EXACT(J133,"NONE")),"INFLUENTIAL NON-RIVAL SOURCE",IF(EXACT(J133,"NONE"),"NON-RIVAL EVIDENCE OBJECT","CLASSIFIED WITH BOUNDARY")))))))))))))))))))))))))</x:f>
      </x:c>
      <x:c r="S133" s="105" t="str">
        <x:f>IF(A133="","",IF(LEFT(R133,7)="INVALID","Correct the unsupported, contradictory, out-of-scope or duplicate controlled value before interpretation.",IF(R133="UNRESOLVED - START SCOPE","Complete START scope; row validity is intentionally blocked.",IF(R133="UNRESOLVED - ROW INPUT","Complete the required observation fields before interpretation.",IF(R133="UNRESOLVED - SOURCE ROLE","Inspect why the entity/source belongs in the answer and assign its role.",IF(R133="UNRESOLVED - BUYER OVERLAP","Establish same-buyer/same-job, substitute, partial or non-rival status.",IF(R133="UNRESOLVED - REPEAT GROUP","Assign the repeat observation to a repeat group before pattern comparison.",IF(R133="EVIDENCE INSUFFICIENT - PASSAGE","Open the cited source and record what claim or passage it supports.",IF(R133="EVIDENCE INSUFFICIENT - CITATION DETAIL","Record both the cited URL and the supported claim/passage before this citation-based observation can be shared.",IF(R133="DIRECT COMPETITOR EVIDENCE","Compare answer criteria, supporting sources and entity/product evidence before choosing an intervention.",IF(R133="SUBSTITUTE COMPETITOR EVIDENCE","Map substitution conditions and buyer trade-offs before treating the source as like-for-like.",IF(R133="INFLUENTIAL NON-RIVAL SOURCE","Route the gap to source, authority, entity or passage review - not the direct-competitor set.",IF(R133="NON-RIVAL EVIDENCE OBJECT","Use the observation only for the evidence/source role it performs.","Document the boundary before aggregation or handoff.")))))))))))))</x:f>
      </x:c>
      <x:c r="T133" s="105" t="str">
        <x:f>IF(A133="","",IF(OR(LEFT(R133,7)="INVALID",LEFT(R133,10)="UNRESOLVED",LEFT(R133,21)="EVIDENCE INSUFFICIENT",Q133="",P133=""),"NOT READY","READY TO SHARE"))</x:f>
      </x:c>
      <x:c r="U133" s="101"/>
    </x:row>
    <x:row r="134">
      <x:c r="A134" s="33"/>
      <x:c r="B134" s="33"/>
      <x:c r="C134" s="33"/>
      <x:c r="D134" s="33"/>
      <x:c r="E134" s="33"/>
      <x:c r="F134" s="64"/>
      <x:c r="G134" s="33"/>
      <x:c r="H134" s="33"/>
      <x:c r="I134" s="33"/>
      <x:c r="J134" s="33"/>
      <x:c r="K134" s="33"/>
      <x:c r="L134" s="33"/>
      <x:c r="M134" s="33"/>
      <x:c r="N134" s="101"/>
      <x:c r="O134" s="101"/>
      <x:c r="P134" s="101"/>
      <x:c r="Q134" s="101"/>
      <x:c r="R134" s="105" t="str">
        <x:f>IF(A134="","",IF(COUNTIF($A$2:$A$201,A134)&gt;1,"INVALID - DUPLICATE ID",IF(OR(START!$B$6="",START!$B$7="",START!$B$8="",START!$B$9="",START!$B$10="",START!$B$11="",START!$B$12=""),"UNRESOLVED - START SCOPE",IF(OR(B134="",C134="",D134="",E134="",F134="",G134="",H134="",I134="",J134="",M134="",N134="",P134=""),"UNRESOLVED - ROW INPUT",IF(NOT(OR(EXACT(B134,"CATEGORY / DEFINITION"),EXACT(B134,"PROBLEM / DIAGNOSTIC"),EXACT(B134,"COMPARISON / ALTERNATIVES"),EXACT(B134,"IMPLEMENTATION / EVIDENCE"),EXACT(B134,"PURCHASE / SELECTION"),EXACT(B134,"RISK / OBJECTION"),EXACT(B134,"OTHER"))),"INVALID - PROMPT FAMILY",IF(NOT(OR(EXACT(D134,"Google AI Overviews"),EXACT(D134,"Google AI Mode"),EXACT(D134,"ChatGPT search"),EXACT(D134,"Microsoft Copilot / Bing AI"),EXACT(D134,"Perplexity"),EXACT(D134,"Gemini"),EXACT(D134,"Other"))),"INVALID - SURFACE",IF(AND(NOT(EXACT(START!$B$10,"MULTI-SURFACE")),NOT(EXACT(D134,START!$B$10))),"INVALID - SURFACE OUT OF SCOPE",IF(AND(NOT(EXACT(START!$B$9,"MULTI-LOCALE")),NOT(EXACT(E134,START!$B$9))),"INVALID - LOCALE OUT OF SCOPE",IF(NOT(ISNUMBER(F134)),"INVALID - OBSERVED DATE",IF(OR(F134&lt;START!$B$11,F134&gt;START!$B$12),"INVALID - DATE OUT OF SCOPE",IF(NOT(OR(EXACT(H134,"BRAND / PROVIDER"),EXACT(H134,"CITED SOURCE"),EXACT(H134,"BRAND + SOURCE"),EXACT(H134,"OTHER"))),"INVALID - APPEARANCE TYPE",IF(NOT(OR(EXACT(I134,"DIRECT PROVIDER"),EXACT(I134,"SUBSTITUTE"),EXACT(I134,"PUBLISHER / REFERENCE"),EXACT(I134,"OFFICIAL AUTHORITY / DOCUMENTATION"),EXACT(I134,"MARKETPLACE / DIRECTORY / REVIEW"),EXACT(I134,"COMMUNITY / WITNESS"),EXACT(I134,"ANALYST / RESEARCH"),EXACT(I134,"UNRESOLVED"))),"INVALID - ROLE",IF(NOT(OR(EXACT(J134,"SAME BUYER + JOB"),EXACT(J134,"PARTIAL / SUBSTITUTE"),EXACT(J134,"NONE"),EXACT(J134,"UNKNOWN"))),"INVALID - BUYER OVERLAP",IF(NOT(OR(EXACT(M134,"YES"),EXACT(M134,"NO"),EXACT(M134,"NOT APPLICABLE / NO CITATION"))),"INVALID - PASSAGE CHECK",IF(AND(OR(EXACT(H134,"CITED SOURCE"),EXACT(H134,"BRAND + SOURCE")),EXACT(M134,"NOT APPLICABLE / NO CITATION")),"INVALID - CITATION/PASSAGE CONTRADICTION",IF(NOT(OR(EXACT(N134,"YES"),EXACT(N134,"NO - ONE OBSERVATION"),EXACT(N134,"NOT TESTED YET"))),"INVALID - REPEAT STATE",IF(EXACT(I134,"UNRESOLVED"),"UNRESOLVED - SOURCE ROLE",IF(EXACT(J134,"UNKNOWN"),"UNRESOLVED - BUYER OVERLAP",IF(AND(OR(EXACT(H134,"CITED SOURCE"),EXACT(H134,"BRAND + SOURCE")),EXACT(M134,"NO")),"EVIDENCE INSUFFICIENT - PASSAGE",IF(AND(OR(EXACT(H134,"CITED SOURCE"),EXACT(H134,"BRAND + SOURCE")),EXACT(M134,"YES"),OR(K134="",L134="")),"EVIDENCE INSUFFICIENT - CITATION DETAIL",IF(AND(EXACT(N134,"YES"),O134=""),"UNRESOLVED - REPEAT GROUP",IF(AND(EXACT(I134,"DIRECT PROVIDER"),EXACT(J134,"SAME BUYER + JOB")),"DIRECT COMPETITOR EVIDENCE",IF(AND(EXACT(I134,"SUBSTITUTE"),OR(EXACT(J134,"SAME BUYER + JOB"),EXACT(J134,"PARTIAL / SUBSTITUTE"))),"SUBSTITUTE COMPETITOR EVIDENCE",IF(AND(OR(EXACT(I134,"PUBLISHER / REFERENCE"),EXACT(I134,"OFFICIAL AUTHORITY / DOCUMENTATION"),EXACT(I134,"MARKETPLACE / DIRECTORY / REVIEW"),EXACT(I134,"COMMUNITY / WITNESS"),EXACT(I134,"ANALYST / RESEARCH")),EXACT(J134,"NONE")),"INFLUENTIAL NON-RIVAL SOURCE",IF(EXACT(J134,"NONE"),"NON-RIVAL EVIDENCE OBJECT","CLASSIFIED WITH BOUNDARY")))))))))))))))))))))))))</x:f>
      </x:c>
      <x:c r="S134" s="105" t="str">
        <x:f>IF(A134="","",IF(LEFT(R134,7)="INVALID","Correct the unsupported, contradictory, out-of-scope or duplicate controlled value before interpretation.",IF(R134="UNRESOLVED - START SCOPE","Complete START scope; row validity is intentionally blocked.",IF(R134="UNRESOLVED - ROW INPUT","Complete the required observation fields before interpretation.",IF(R134="UNRESOLVED - SOURCE ROLE","Inspect why the entity/source belongs in the answer and assign its role.",IF(R134="UNRESOLVED - BUYER OVERLAP","Establish same-buyer/same-job, substitute, partial or non-rival status.",IF(R134="UNRESOLVED - REPEAT GROUP","Assign the repeat observation to a repeat group before pattern comparison.",IF(R134="EVIDENCE INSUFFICIENT - PASSAGE","Open the cited source and record what claim or passage it supports.",IF(R134="EVIDENCE INSUFFICIENT - CITATION DETAIL","Record both the cited URL and the supported claim/passage before this citation-based observation can be shared.",IF(R134="DIRECT COMPETITOR EVIDENCE","Compare answer criteria, supporting sources and entity/product evidence before choosing an intervention.",IF(R134="SUBSTITUTE COMPETITOR EVIDENCE","Map substitution conditions and buyer trade-offs before treating the source as like-for-like.",IF(R134="INFLUENTIAL NON-RIVAL SOURCE","Route the gap to source, authority, entity or passage review - not the direct-competitor set.",IF(R134="NON-RIVAL EVIDENCE OBJECT","Use the observation only for the evidence/source role it performs.","Document the boundary before aggregation or handoff.")))))))))))))</x:f>
      </x:c>
      <x:c r="T134" s="105" t="str">
        <x:f>IF(A134="","",IF(OR(LEFT(R134,7)="INVALID",LEFT(R134,10)="UNRESOLVED",LEFT(R134,21)="EVIDENCE INSUFFICIENT",Q134="",P134=""),"NOT READY","READY TO SHARE"))</x:f>
      </x:c>
      <x:c r="U134" s="101"/>
    </x:row>
    <x:row r="135">
      <x:c r="A135" s="33"/>
      <x:c r="B135" s="33"/>
      <x:c r="C135" s="33"/>
      <x:c r="D135" s="33"/>
      <x:c r="E135" s="33"/>
      <x:c r="F135" s="64"/>
      <x:c r="G135" s="33"/>
      <x:c r="H135" s="33"/>
      <x:c r="I135" s="33"/>
      <x:c r="J135" s="33"/>
      <x:c r="K135" s="33"/>
      <x:c r="L135" s="33"/>
      <x:c r="M135" s="33"/>
      <x:c r="N135" s="101"/>
      <x:c r="O135" s="101"/>
      <x:c r="P135" s="101"/>
      <x:c r="Q135" s="101"/>
      <x:c r="R135" s="105" t="str">
        <x:f>IF(A135="","",IF(COUNTIF($A$2:$A$201,A135)&gt;1,"INVALID - DUPLICATE ID",IF(OR(START!$B$6="",START!$B$7="",START!$B$8="",START!$B$9="",START!$B$10="",START!$B$11="",START!$B$12=""),"UNRESOLVED - START SCOPE",IF(OR(B135="",C135="",D135="",E135="",F135="",G135="",H135="",I135="",J135="",M135="",N135="",P135=""),"UNRESOLVED - ROW INPUT",IF(NOT(OR(EXACT(B135,"CATEGORY / DEFINITION"),EXACT(B135,"PROBLEM / DIAGNOSTIC"),EXACT(B135,"COMPARISON / ALTERNATIVES"),EXACT(B135,"IMPLEMENTATION / EVIDENCE"),EXACT(B135,"PURCHASE / SELECTION"),EXACT(B135,"RISK / OBJECTION"),EXACT(B135,"OTHER"))),"INVALID - PROMPT FAMILY",IF(NOT(OR(EXACT(D135,"Google AI Overviews"),EXACT(D135,"Google AI Mode"),EXACT(D135,"ChatGPT search"),EXACT(D135,"Microsoft Copilot / Bing AI"),EXACT(D135,"Perplexity"),EXACT(D135,"Gemini"),EXACT(D135,"Other"))),"INVALID - SURFACE",IF(AND(NOT(EXACT(START!$B$10,"MULTI-SURFACE")),NOT(EXACT(D135,START!$B$10))),"INVALID - SURFACE OUT OF SCOPE",IF(AND(NOT(EXACT(START!$B$9,"MULTI-LOCALE")),NOT(EXACT(E135,START!$B$9))),"INVALID - LOCALE OUT OF SCOPE",IF(NOT(ISNUMBER(F135)),"INVALID - OBSERVED DATE",IF(OR(F135&lt;START!$B$11,F135&gt;START!$B$12),"INVALID - DATE OUT OF SCOPE",IF(NOT(OR(EXACT(H135,"BRAND / PROVIDER"),EXACT(H135,"CITED SOURCE"),EXACT(H135,"BRAND + SOURCE"),EXACT(H135,"OTHER"))),"INVALID - APPEARANCE TYPE",IF(NOT(OR(EXACT(I135,"DIRECT PROVIDER"),EXACT(I135,"SUBSTITUTE"),EXACT(I135,"PUBLISHER / REFERENCE"),EXACT(I135,"OFFICIAL AUTHORITY / DOCUMENTATION"),EXACT(I135,"MARKETPLACE / DIRECTORY / REVIEW"),EXACT(I135,"COMMUNITY / WITNESS"),EXACT(I135,"ANALYST / RESEARCH"),EXACT(I135,"UNRESOLVED"))),"INVALID - ROLE",IF(NOT(OR(EXACT(J135,"SAME BUYER + JOB"),EXACT(J135,"PARTIAL / SUBSTITUTE"),EXACT(J135,"NONE"),EXACT(J135,"UNKNOWN"))),"INVALID - BUYER OVERLAP",IF(NOT(OR(EXACT(M135,"YES"),EXACT(M135,"NO"),EXACT(M135,"NOT APPLICABLE / NO CITATION"))),"INVALID - PASSAGE CHECK",IF(AND(OR(EXACT(H135,"CITED SOURCE"),EXACT(H135,"BRAND + SOURCE")),EXACT(M135,"NOT APPLICABLE / NO CITATION")),"INVALID - CITATION/PASSAGE CONTRADICTION",IF(NOT(OR(EXACT(N135,"YES"),EXACT(N135,"NO - ONE OBSERVATION"),EXACT(N135,"NOT TESTED YET"))),"INVALID - REPEAT STATE",IF(EXACT(I135,"UNRESOLVED"),"UNRESOLVED - SOURCE ROLE",IF(EXACT(J135,"UNKNOWN"),"UNRESOLVED - BUYER OVERLAP",IF(AND(OR(EXACT(H135,"CITED SOURCE"),EXACT(H135,"BRAND + SOURCE")),EXACT(M135,"NO")),"EVIDENCE INSUFFICIENT - PASSAGE",IF(AND(OR(EXACT(H135,"CITED SOURCE"),EXACT(H135,"BRAND + SOURCE")),EXACT(M135,"YES"),OR(K135="",L135="")),"EVIDENCE INSUFFICIENT - CITATION DETAIL",IF(AND(EXACT(N135,"YES"),O135=""),"UNRESOLVED - REPEAT GROUP",IF(AND(EXACT(I135,"DIRECT PROVIDER"),EXACT(J135,"SAME BUYER + JOB")),"DIRECT COMPETITOR EVIDENCE",IF(AND(EXACT(I135,"SUBSTITUTE"),OR(EXACT(J135,"SAME BUYER + JOB"),EXACT(J135,"PARTIAL / SUBSTITUTE"))),"SUBSTITUTE COMPETITOR EVIDENCE",IF(AND(OR(EXACT(I135,"PUBLISHER / REFERENCE"),EXACT(I135,"OFFICIAL AUTHORITY / DOCUMENTATION"),EXACT(I135,"MARKETPLACE / DIRECTORY / REVIEW"),EXACT(I135,"COMMUNITY / WITNESS"),EXACT(I135,"ANALYST / RESEARCH")),EXACT(J135,"NONE")),"INFLUENTIAL NON-RIVAL SOURCE",IF(EXACT(J135,"NONE"),"NON-RIVAL EVIDENCE OBJECT","CLASSIFIED WITH BOUNDARY")))))))))))))))))))))))))</x:f>
      </x:c>
      <x:c r="S135" s="105" t="str">
        <x:f>IF(A135="","",IF(LEFT(R135,7)="INVALID","Correct the unsupported, contradictory, out-of-scope or duplicate controlled value before interpretation.",IF(R135="UNRESOLVED - START SCOPE","Complete START scope; row validity is intentionally blocked.",IF(R135="UNRESOLVED - ROW INPUT","Complete the required observation fields before interpretation.",IF(R135="UNRESOLVED - SOURCE ROLE","Inspect why the entity/source belongs in the answer and assign its role.",IF(R135="UNRESOLVED - BUYER OVERLAP","Establish same-buyer/same-job, substitute, partial or non-rival status.",IF(R135="UNRESOLVED - REPEAT GROUP","Assign the repeat observation to a repeat group before pattern comparison.",IF(R135="EVIDENCE INSUFFICIENT - PASSAGE","Open the cited source and record what claim or passage it supports.",IF(R135="EVIDENCE INSUFFICIENT - CITATION DETAIL","Record both the cited URL and the supported claim/passage before this citation-based observation can be shared.",IF(R135="DIRECT COMPETITOR EVIDENCE","Compare answer criteria, supporting sources and entity/product evidence before choosing an intervention.",IF(R135="SUBSTITUTE COMPETITOR EVIDENCE","Map substitution conditions and buyer trade-offs before treating the source as like-for-like.",IF(R135="INFLUENTIAL NON-RIVAL SOURCE","Route the gap to source, authority, entity or passage review - not the direct-competitor set.",IF(R135="NON-RIVAL EVIDENCE OBJECT","Use the observation only for the evidence/source role it performs.","Document the boundary before aggregation or handoff.")))))))))))))</x:f>
      </x:c>
      <x:c r="T135" s="105" t="str">
        <x:f>IF(A135="","",IF(OR(LEFT(R135,7)="INVALID",LEFT(R135,10)="UNRESOLVED",LEFT(R135,21)="EVIDENCE INSUFFICIENT",Q135="",P135=""),"NOT READY","READY TO SHARE"))</x:f>
      </x:c>
      <x:c r="U135" s="101"/>
    </x:row>
    <x:row r="136">
      <x:c r="A136" s="33"/>
      <x:c r="B136" s="33"/>
      <x:c r="C136" s="33"/>
      <x:c r="D136" s="33"/>
      <x:c r="E136" s="33"/>
      <x:c r="F136" s="64"/>
      <x:c r="G136" s="33"/>
      <x:c r="H136" s="33"/>
      <x:c r="I136" s="33"/>
      <x:c r="J136" s="33"/>
      <x:c r="K136" s="33"/>
      <x:c r="L136" s="33"/>
      <x:c r="M136" s="33"/>
      <x:c r="N136" s="101"/>
      <x:c r="O136" s="101"/>
      <x:c r="P136" s="101"/>
      <x:c r="Q136" s="101"/>
      <x:c r="R136" s="105" t="str">
        <x:f>IF(A136="","",IF(COUNTIF($A$2:$A$201,A136)&gt;1,"INVALID - DUPLICATE ID",IF(OR(START!$B$6="",START!$B$7="",START!$B$8="",START!$B$9="",START!$B$10="",START!$B$11="",START!$B$12=""),"UNRESOLVED - START SCOPE",IF(OR(B136="",C136="",D136="",E136="",F136="",G136="",H136="",I136="",J136="",M136="",N136="",P136=""),"UNRESOLVED - ROW INPUT",IF(NOT(OR(EXACT(B136,"CATEGORY / DEFINITION"),EXACT(B136,"PROBLEM / DIAGNOSTIC"),EXACT(B136,"COMPARISON / ALTERNATIVES"),EXACT(B136,"IMPLEMENTATION / EVIDENCE"),EXACT(B136,"PURCHASE / SELECTION"),EXACT(B136,"RISK / OBJECTION"),EXACT(B136,"OTHER"))),"INVALID - PROMPT FAMILY",IF(NOT(OR(EXACT(D136,"Google AI Overviews"),EXACT(D136,"Google AI Mode"),EXACT(D136,"ChatGPT search"),EXACT(D136,"Microsoft Copilot / Bing AI"),EXACT(D136,"Perplexity"),EXACT(D136,"Gemini"),EXACT(D136,"Other"))),"INVALID - SURFACE",IF(AND(NOT(EXACT(START!$B$10,"MULTI-SURFACE")),NOT(EXACT(D136,START!$B$10))),"INVALID - SURFACE OUT OF SCOPE",IF(AND(NOT(EXACT(START!$B$9,"MULTI-LOCALE")),NOT(EXACT(E136,START!$B$9))),"INVALID - LOCALE OUT OF SCOPE",IF(NOT(ISNUMBER(F136)),"INVALID - OBSERVED DATE",IF(OR(F136&lt;START!$B$11,F136&gt;START!$B$12),"INVALID - DATE OUT OF SCOPE",IF(NOT(OR(EXACT(H136,"BRAND / PROVIDER"),EXACT(H136,"CITED SOURCE"),EXACT(H136,"BRAND + SOURCE"),EXACT(H136,"OTHER"))),"INVALID - APPEARANCE TYPE",IF(NOT(OR(EXACT(I136,"DIRECT PROVIDER"),EXACT(I136,"SUBSTITUTE"),EXACT(I136,"PUBLISHER / REFERENCE"),EXACT(I136,"OFFICIAL AUTHORITY / DOCUMENTATION"),EXACT(I136,"MARKETPLACE / DIRECTORY / REVIEW"),EXACT(I136,"COMMUNITY / WITNESS"),EXACT(I136,"ANALYST / RESEARCH"),EXACT(I136,"UNRESOLVED"))),"INVALID - ROLE",IF(NOT(OR(EXACT(J136,"SAME BUYER + JOB"),EXACT(J136,"PARTIAL / SUBSTITUTE"),EXACT(J136,"NONE"),EXACT(J136,"UNKNOWN"))),"INVALID - BUYER OVERLAP",IF(NOT(OR(EXACT(M136,"YES"),EXACT(M136,"NO"),EXACT(M136,"NOT APPLICABLE / NO CITATION"))),"INVALID - PASSAGE CHECK",IF(AND(OR(EXACT(H136,"CITED SOURCE"),EXACT(H136,"BRAND + SOURCE")),EXACT(M136,"NOT APPLICABLE / NO CITATION")),"INVALID - CITATION/PASSAGE CONTRADICTION",IF(NOT(OR(EXACT(N136,"YES"),EXACT(N136,"NO - ONE OBSERVATION"),EXACT(N136,"NOT TESTED YET"))),"INVALID - REPEAT STATE",IF(EXACT(I136,"UNRESOLVED"),"UNRESOLVED - SOURCE ROLE",IF(EXACT(J136,"UNKNOWN"),"UNRESOLVED - BUYER OVERLAP",IF(AND(OR(EXACT(H136,"CITED SOURCE"),EXACT(H136,"BRAND + SOURCE")),EXACT(M136,"NO")),"EVIDENCE INSUFFICIENT - PASSAGE",IF(AND(OR(EXACT(H136,"CITED SOURCE"),EXACT(H136,"BRAND + SOURCE")),EXACT(M136,"YES"),OR(K136="",L136="")),"EVIDENCE INSUFFICIENT - CITATION DETAIL",IF(AND(EXACT(N136,"YES"),O136=""),"UNRESOLVED - REPEAT GROUP",IF(AND(EXACT(I136,"DIRECT PROVIDER"),EXACT(J136,"SAME BUYER + JOB")),"DIRECT COMPETITOR EVIDENCE",IF(AND(EXACT(I136,"SUBSTITUTE"),OR(EXACT(J136,"SAME BUYER + JOB"),EXACT(J136,"PARTIAL / SUBSTITUTE"))),"SUBSTITUTE COMPETITOR EVIDENCE",IF(AND(OR(EXACT(I136,"PUBLISHER / REFERENCE"),EXACT(I136,"OFFICIAL AUTHORITY / DOCUMENTATION"),EXACT(I136,"MARKETPLACE / DIRECTORY / REVIEW"),EXACT(I136,"COMMUNITY / WITNESS"),EXACT(I136,"ANALYST / RESEARCH")),EXACT(J136,"NONE")),"INFLUENTIAL NON-RIVAL SOURCE",IF(EXACT(J136,"NONE"),"NON-RIVAL EVIDENCE OBJECT","CLASSIFIED WITH BOUNDARY")))))))))))))))))))))))))</x:f>
      </x:c>
      <x:c r="S136" s="105" t="str">
        <x:f>IF(A136="","",IF(LEFT(R136,7)="INVALID","Correct the unsupported, contradictory, out-of-scope or duplicate controlled value before interpretation.",IF(R136="UNRESOLVED - START SCOPE","Complete START scope; row validity is intentionally blocked.",IF(R136="UNRESOLVED - ROW INPUT","Complete the required observation fields before interpretation.",IF(R136="UNRESOLVED - SOURCE ROLE","Inspect why the entity/source belongs in the answer and assign its role.",IF(R136="UNRESOLVED - BUYER OVERLAP","Establish same-buyer/same-job, substitute, partial or non-rival status.",IF(R136="UNRESOLVED - REPEAT GROUP","Assign the repeat observation to a repeat group before pattern comparison.",IF(R136="EVIDENCE INSUFFICIENT - PASSAGE","Open the cited source and record what claim or passage it supports.",IF(R136="EVIDENCE INSUFFICIENT - CITATION DETAIL","Record both the cited URL and the supported claim/passage before this citation-based observation can be shared.",IF(R136="DIRECT COMPETITOR EVIDENCE","Compare answer criteria, supporting sources and entity/product evidence before choosing an intervention.",IF(R136="SUBSTITUTE COMPETITOR EVIDENCE","Map substitution conditions and buyer trade-offs before treating the source as like-for-like.",IF(R136="INFLUENTIAL NON-RIVAL SOURCE","Route the gap to source, authority, entity or passage review - not the direct-competitor set.",IF(R136="NON-RIVAL EVIDENCE OBJECT","Use the observation only for the evidence/source role it performs.","Document the boundary before aggregation or handoff.")))))))))))))</x:f>
      </x:c>
      <x:c r="T136" s="105" t="str">
        <x:f>IF(A136="","",IF(OR(LEFT(R136,7)="INVALID",LEFT(R136,10)="UNRESOLVED",LEFT(R136,21)="EVIDENCE INSUFFICIENT",Q136="",P136=""),"NOT READY","READY TO SHARE"))</x:f>
      </x:c>
      <x:c r="U136" s="101"/>
    </x:row>
    <x:row r="137">
      <x:c r="A137" s="33"/>
      <x:c r="B137" s="33"/>
      <x:c r="C137" s="33"/>
      <x:c r="D137" s="33"/>
      <x:c r="E137" s="33"/>
      <x:c r="F137" s="64"/>
      <x:c r="G137" s="33"/>
      <x:c r="H137" s="33"/>
      <x:c r="I137" s="33"/>
      <x:c r="J137" s="33"/>
      <x:c r="K137" s="33"/>
      <x:c r="L137" s="33"/>
      <x:c r="M137" s="33"/>
      <x:c r="N137" s="101"/>
      <x:c r="O137" s="101"/>
      <x:c r="P137" s="101"/>
      <x:c r="Q137" s="101"/>
      <x:c r="R137" s="105" t="str">
        <x:f>IF(A137="","",IF(COUNTIF($A$2:$A$201,A137)&gt;1,"INVALID - DUPLICATE ID",IF(OR(START!$B$6="",START!$B$7="",START!$B$8="",START!$B$9="",START!$B$10="",START!$B$11="",START!$B$12=""),"UNRESOLVED - START SCOPE",IF(OR(B137="",C137="",D137="",E137="",F137="",G137="",H137="",I137="",J137="",M137="",N137="",P137=""),"UNRESOLVED - ROW INPUT",IF(NOT(OR(EXACT(B137,"CATEGORY / DEFINITION"),EXACT(B137,"PROBLEM / DIAGNOSTIC"),EXACT(B137,"COMPARISON / ALTERNATIVES"),EXACT(B137,"IMPLEMENTATION / EVIDENCE"),EXACT(B137,"PURCHASE / SELECTION"),EXACT(B137,"RISK / OBJECTION"),EXACT(B137,"OTHER"))),"INVALID - PROMPT FAMILY",IF(NOT(OR(EXACT(D137,"Google AI Overviews"),EXACT(D137,"Google AI Mode"),EXACT(D137,"ChatGPT search"),EXACT(D137,"Microsoft Copilot / Bing AI"),EXACT(D137,"Perplexity"),EXACT(D137,"Gemini"),EXACT(D137,"Other"))),"INVALID - SURFACE",IF(AND(NOT(EXACT(START!$B$10,"MULTI-SURFACE")),NOT(EXACT(D137,START!$B$10))),"INVALID - SURFACE OUT OF SCOPE",IF(AND(NOT(EXACT(START!$B$9,"MULTI-LOCALE")),NOT(EXACT(E137,START!$B$9))),"INVALID - LOCALE OUT OF SCOPE",IF(NOT(ISNUMBER(F137)),"INVALID - OBSERVED DATE",IF(OR(F137&lt;START!$B$11,F137&gt;START!$B$12),"INVALID - DATE OUT OF SCOPE",IF(NOT(OR(EXACT(H137,"BRAND / PROVIDER"),EXACT(H137,"CITED SOURCE"),EXACT(H137,"BRAND + SOURCE"),EXACT(H137,"OTHER"))),"INVALID - APPEARANCE TYPE",IF(NOT(OR(EXACT(I137,"DIRECT PROVIDER"),EXACT(I137,"SUBSTITUTE"),EXACT(I137,"PUBLISHER / REFERENCE"),EXACT(I137,"OFFICIAL AUTHORITY / DOCUMENTATION"),EXACT(I137,"MARKETPLACE / DIRECTORY / REVIEW"),EXACT(I137,"COMMUNITY / WITNESS"),EXACT(I137,"ANALYST / RESEARCH"),EXACT(I137,"UNRESOLVED"))),"INVALID - ROLE",IF(NOT(OR(EXACT(J137,"SAME BUYER + JOB"),EXACT(J137,"PARTIAL / SUBSTITUTE"),EXACT(J137,"NONE"),EXACT(J137,"UNKNOWN"))),"INVALID - BUYER OVERLAP",IF(NOT(OR(EXACT(M137,"YES"),EXACT(M137,"NO"),EXACT(M137,"NOT APPLICABLE / NO CITATION"))),"INVALID - PASSAGE CHECK",IF(AND(OR(EXACT(H137,"CITED SOURCE"),EXACT(H137,"BRAND + SOURCE")),EXACT(M137,"NOT APPLICABLE / NO CITATION")),"INVALID - CITATION/PASSAGE CONTRADICTION",IF(NOT(OR(EXACT(N137,"YES"),EXACT(N137,"NO - ONE OBSERVATION"),EXACT(N137,"NOT TESTED YET"))),"INVALID - REPEAT STATE",IF(EXACT(I137,"UNRESOLVED"),"UNRESOLVED - SOURCE ROLE",IF(EXACT(J137,"UNKNOWN"),"UNRESOLVED - BUYER OVERLAP",IF(AND(OR(EXACT(H137,"CITED SOURCE"),EXACT(H137,"BRAND + SOURCE")),EXACT(M137,"NO")),"EVIDENCE INSUFFICIENT - PASSAGE",IF(AND(OR(EXACT(H137,"CITED SOURCE"),EXACT(H137,"BRAND + SOURCE")),EXACT(M137,"YES"),OR(K137="",L137="")),"EVIDENCE INSUFFICIENT - CITATION DETAIL",IF(AND(EXACT(N137,"YES"),O137=""),"UNRESOLVED - REPEAT GROUP",IF(AND(EXACT(I137,"DIRECT PROVIDER"),EXACT(J137,"SAME BUYER + JOB")),"DIRECT COMPETITOR EVIDENCE",IF(AND(EXACT(I137,"SUBSTITUTE"),OR(EXACT(J137,"SAME BUYER + JOB"),EXACT(J137,"PARTIAL / SUBSTITUTE"))),"SUBSTITUTE COMPETITOR EVIDENCE",IF(AND(OR(EXACT(I137,"PUBLISHER / REFERENCE"),EXACT(I137,"OFFICIAL AUTHORITY / DOCUMENTATION"),EXACT(I137,"MARKETPLACE / DIRECTORY / REVIEW"),EXACT(I137,"COMMUNITY / WITNESS"),EXACT(I137,"ANALYST / RESEARCH")),EXACT(J137,"NONE")),"INFLUENTIAL NON-RIVAL SOURCE",IF(EXACT(J137,"NONE"),"NON-RIVAL EVIDENCE OBJECT","CLASSIFIED WITH BOUNDARY")))))))))))))))))))))))))</x:f>
      </x:c>
      <x:c r="S137" s="105" t="str">
        <x:f>IF(A137="","",IF(LEFT(R137,7)="INVALID","Correct the unsupported, contradictory, out-of-scope or duplicate controlled value before interpretation.",IF(R137="UNRESOLVED - START SCOPE","Complete START scope; row validity is intentionally blocked.",IF(R137="UNRESOLVED - ROW INPUT","Complete the required observation fields before interpretation.",IF(R137="UNRESOLVED - SOURCE ROLE","Inspect why the entity/source belongs in the answer and assign its role.",IF(R137="UNRESOLVED - BUYER OVERLAP","Establish same-buyer/same-job, substitute, partial or non-rival status.",IF(R137="UNRESOLVED - REPEAT GROUP","Assign the repeat observation to a repeat group before pattern comparison.",IF(R137="EVIDENCE INSUFFICIENT - PASSAGE","Open the cited source and record what claim or passage it supports.",IF(R137="EVIDENCE INSUFFICIENT - CITATION DETAIL","Record both the cited URL and the supported claim/passage before this citation-based observation can be shared.",IF(R137="DIRECT COMPETITOR EVIDENCE","Compare answer criteria, supporting sources and entity/product evidence before choosing an intervention.",IF(R137="SUBSTITUTE COMPETITOR EVIDENCE","Map substitution conditions and buyer trade-offs before treating the source as like-for-like.",IF(R137="INFLUENTIAL NON-RIVAL SOURCE","Route the gap to source, authority, entity or passage review - not the direct-competitor set.",IF(R137="NON-RIVAL EVIDENCE OBJECT","Use the observation only for the evidence/source role it performs.","Document the boundary before aggregation or handoff.")))))))))))))</x:f>
      </x:c>
      <x:c r="T137" s="105" t="str">
        <x:f>IF(A137="","",IF(OR(LEFT(R137,7)="INVALID",LEFT(R137,10)="UNRESOLVED",LEFT(R137,21)="EVIDENCE INSUFFICIENT",Q137="",P137=""),"NOT READY","READY TO SHARE"))</x:f>
      </x:c>
      <x:c r="U137" s="101"/>
    </x:row>
    <x:row r="138">
      <x:c r="A138" s="33"/>
      <x:c r="B138" s="33"/>
      <x:c r="C138" s="33"/>
      <x:c r="D138" s="33"/>
      <x:c r="E138" s="33"/>
      <x:c r="F138" s="64"/>
      <x:c r="G138" s="33"/>
      <x:c r="H138" s="33"/>
      <x:c r="I138" s="33"/>
      <x:c r="J138" s="33"/>
      <x:c r="K138" s="33"/>
      <x:c r="L138" s="33"/>
      <x:c r="M138" s="33"/>
      <x:c r="N138" s="101"/>
      <x:c r="O138" s="101"/>
      <x:c r="P138" s="101"/>
      <x:c r="Q138" s="101"/>
      <x:c r="R138" s="105" t="str">
        <x:f>IF(A138="","",IF(COUNTIF($A$2:$A$201,A138)&gt;1,"INVALID - DUPLICATE ID",IF(OR(START!$B$6="",START!$B$7="",START!$B$8="",START!$B$9="",START!$B$10="",START!$B$11="",START!$B$12=""),"UNRESOLVED - START SCOPE",IF(OR(B138="",C138="",D138="",E138="",F138="",G138="",H138="",I138="",J138="",M138="",N138="",P138=""),"UNRESOLVED - ROW INPUT",IF(NOT(OR(EXACT(B138,"CATEGORY / DEFINITION"),EXACT(B138,"PROBLEM / DIAGNOSTIC"),EXACT(B138,"COMPARISON / ALTERNATIVES"),EXACT(B138,"IMPLEMENTATION / EVIDENCE"),EXACT(B138,"PURCHASE / SELECTION"),EXACT(B138,"RISK / OBJECTION"),EXACT(B138,"OTHER"))),"INVALID - PROMPT FAMILY",IF(NOT(OR(EXACT(D138,"Google AI Overviews"),EXACT(D138,"Google AI Mode"),EXACT(D138,"ChatGPT search"),EXACT(D138,"Microsoft Copilot / Bing AI"),EXACT(D138,"Perplexity"),EXACT(D138,"Gemini"),EXACT(D138,"Other"))),"INVALID - SURFACE",IF(AND(NOT(EXACT(START!$B$10,"MULTI-SURFACE")),NOT(EXACT(D138,START!$B$10))),"INVALID - SURFACE OUT OF SCOPE",IF(AND(NOT(EXACT(START!$B$9,"MULTI-LOCALE")),NOT(EXACT(E138,START!$B$9))),"INVALID - LOCALE OUT OF SCOPE",IF(NOT(ISNUMBER(F138)),"INVALID - OBSERVED DATE",IF(OR(F138&lt;START!$B$11,F138&gt;START!$B$12),"INVALID - DATE OUT OF SCOPE",IF(NOT(OR(EXACT(H138,"BRAND / PROVIDER"),EXACT(H138,"CITED SOURCE"),EXACT(H138,"BRAND + SOURCE"),EXACT(H138,"OTHER"))),"INVALID - APPEARANCE TYPE",IF(NOT(OR(EXACT(I138,"DIRECT PROVIDER"),EXACT(I138,"SUBSTITUTE"),EXACT(I138,"PUBLISHER / REFERENCE"),EXACT(I138,"OFFICIAL AUTHORITY / DOCUMENTATION"),EXACT(I138,"MARKETPLACE / DIRECTORY / REVIEW"),EXACT(I138,"COMMUNITY / WITNESS"),EXACT(I138,"ANALYST / RESEARCH"),EXACT(I138,"UNRESOLVED"))),"INVALID - ROLE",IF(NOT(OR(EXACT(J138,"SAME BUYER + JOB"),EXACT(J138,"PARTIAL / SUBSTITUTE"),EXACT(J138,"NONE"),EXACT(J138,"UNKNOWN"))),"INVALID - BUYER OVERLAP",IF(NOT(OR(EXACT(M138,"YES"),EXACT(M138,"NO"),EXACT(M138,"NOT APPLICABLE / NO CITATION"))),"INVALID - PASSAGE CHECK",IF(AND(OR(EXACT(H138,"CITED SOURCE"),EXACT(H138,"BRAND + SOURCE")),EXACT(M138,"NOT APPLICABLE / NO CITATION")),"INVALID - CITATION/PASSAGE CONTRADICTION",IF(NOT(OR(EXACT(N138,"YES"),EXACT(N138,"NO - ONE OBSERVATION"),EXACT(N138,"NOT TESTED YET"))),"INVALID - REPEAT STATE",IF(EXACT(I138,"UNRESOLVED"),"UNRESOLVED - SOURCE ROLE",IF(EXACT(J138,"UNKNOWN"),"UNRESOLVED - BUYER OVERLAP",IF(AND(OR(EXACT(H138,"CITED SOURCE"),EXACT(H138,"BRAND + SOURCE")),EXACT(M138,"NO")),"EVIDENCE INSUFFICIENT - PASSAGE",IF(AND(OR(EXACT(H138,"CITED SOURCE"),EXACT(H138,"BRAND + SOURCE")),EXACT(M138,"YES"),OR(K138="",L138="")),"EVIDENCE INSUFFICIENT - CITATION DETAIL",IF(AND(EXACT(N138,"YES"),O138=""),"UNRESOLVED - REPEAT GROUP",IF(AND(EXACT(I138,"DIRECT PROVIDER"),EXACT(J138,"SAME BUYER + JOB")),"DIRECT COMPETITOR EVIDENCE",IF(AND(EXACT(I138,"SUBSTITUTE"),OR(EXACT(J138,"SAME BUYER + JOB"),EXACT(J138,"PARTIAL / SUBSTITUTE"))),"SUBSTITUTE COMPETITOR EVIDENCE",IF(AND(OR(EXACT(I138,"PUBLISHER / REFERENCE"),EXACT(I138,"OFFICIAL AUTHORITY / DOCUMENTATION"),EXACT(I138,"MARKETPLACE / DIRECTORY / REVIEW"),EXACT(I138,"COMMUNITY / WITNESS"),EXACT(I138,"ANALYST / RESEARCH")),EXACT(J138,"NONE")),"INFLUENTIAL NON-RIVAL SOURCE",IF(EXACT(J138,"NONE"),"NON-RIVAL EVIDENCE OBJECT","CLASSIFIED WITH BOUNDARY")))))))))))))))))))))))))</x:f>
      </x:c>
      <x:c r="S138" s="105" t="str">
        <x:f>IF(A138="","",IF(LEFT(R138,7)="INVALID","Correct the unsupported, contradictory, out-of-scope or duplicate controlled value before interpretation.",IF(R138="UNRESOLVED - START SCOPE","Complete START scope; row validity is intentionally blocked.",IF(R138="UNRESOLVED - ROW INPUT","Complete the required observation fields before interpretation.",IF(R138="UNRESOLVED - SOURCE ROLE","Inspect why the entity/source belongs in the answer and assign its role.",IF(R138="UNRESOLVED - BUYER OVERLAP","Establish same-buyer/same-job, substitute, partial or non-rival status.",IF(R138="UNRESOLVED - REPEAT GROUP","Assign the repeat observation to a repeat group before pattern comparison.",IF(R138="EVIDENCE INSUFFICIENT - PASSAGE","Open the cited source and record what claim or passage it supports.",IF(R138="EVIDENCE INSUFFICIENT - CITATION DETAIL","Record both the cited URL and the supported claim/passage before this citation-based observation can be shared.",IF(R138="DIRECT COMPETITOR EVIDENCE","Compare answer criteria, supporting sources and entity/product evidence before choosing an intervention.",IF(R138="SUBSTITUTE COMPETITOR EVIDENCE","Map substitution conditions and buyer trade-offs before treating the source as like-for-like.",IF(R138="INFLUENTIAL NON-RIVAL SOURCE","Route the gap to source, authority, entity or passage review - not the direct-competitor set.",IF(R138="NON-RIVAL EVIDENCE OBJECT","Use the observation only for the evidence/source role it performs.","Document the boundary before aggregation or handoff.")))))))))))))</x:f>
      </x:c>
      <x:c r="T138" s="105" t="str">
        <x:f>IF(A138="","",IF(OR(LEFT(R138,7)="INVALID",LEFT(R138,10)="UNRESOLVED",LEFT(R138,21)="EVIDENCE INSUFFICIENT",Q138="",P138=""),"NOT READY","READY TO SHARE"))</x:f>
      </x:c>
      <x:c r="U138" s="101"/>
    </x:row>
    <x:row r="139">
      <x:c r="A139" s="33"/>
      <x:c r="B139" s="33"/>
      <x:c r="C139" s="33"/>
      <x:c r="D139" s="33"/>
      <x:c r="E139" s="33"/>
      <x:c r="F139" s="64"/>
      <x:c r="G139" s="33"/>
      <x:c r="H139" s="33"/>
      <x:c r="I139" s="33"/>
      <x:c r="J139" s="33"/>
      <x:c r="K139" s="33"/>
      <x:c r="L139" s="33"/>
      <x:c r="M139" s="33"/>
      <x:c r="N139" s="101"/>
      <x:c r="O139" s="101"/>
      <x:c r="P139" s="101"/>
      <x:c r="Q139" s="101"/>
      <x:c r="R139" s="105" t="str">
        <x:f>IF(A139="","",IF(COUNTIF($A$2:$A$201,A139)&gt;1,"INVALID - DUPLICATE ID",IF(OR(START!$B$6="",START!$B$7="",START!$B$8="",START!$B$9="",START!$B$10="",START!$B$11="",START!$B$12=""),"UNRESOLVED - START SCOPE",IF(OR(B139="",C139="",D139="",E139="",F139="",G139="",H139="",I139="",J139="",M139="",N139="",P139=""),"UNRESOLVED - ROW INPUT",IF(NOT(OR(EXACT(B139,"CATEGORY / DEFINITION"),EXACT(B139,"PROBLEM / DIAGNOSTIC"),EXACT(B139,"COMPARISON / ALTERNATIVES"),EXACT(B139,"IMPLEMENTATION / EVIDENCE"),EXACT(B139,"PURCHASE / SELECTION"),EXACT(B139,"RISK / OBJECTION"),EXACT(B139,"OTHER"))),"INVALID - PROMPT FAMILY",IF(NOT(OR(EXACT(D139,"Google AI Overviews"),EXACT(D139,"Google AI Mode"),EXACT(D139,"ChatGPT search"),EXACT(D139,"Microsoft Copilot / Bing AI"),EXACT(D139,"Perplexity"),EXACT(D139,"Gemini"),EXACT(D139,"Other"))),"INVALID - SURFACE",IF(AND(NOT(EXACT(START!$B$10,"MULTI-SURFACE")),NOT(EXACT(D139,START!$B$10))),"INVALID - SURFACE OUT OF SCOPE",IF(AND(NOT(EXACT(START!$B$9,"MULTI-LOCALE")),NOT(EXACT(E139,START!$B$9))),"INVALID - LOCALE OUT OF SCOPE",IF(NOT(ISNUMBER(F139)),"INVALID - OBSERVED DATE",IF(OR(F139&lt;START!$B$11,F139&gt;START!$B$12),"INVALID - DATE OUT OF SCOPE",IF(NOT(OR(EXACT(H139,"BRAND / PROVIDER"),EXACT(H139,"CITED SOURCE"),EXACT(H139,"BRAND + SOURCE"),EXACT(H139,"OTHER"))),"INVALID - APPEARANCE TYPE",IF(NOT(OR(EXACT(I139,"DIRECT PROVIDER"),EXACT(I139,"SUBSTITUTE"),EXACT(I139,"PUBLISHER / REFERENCE"),EXACT(I139,"OFFICIAL AUTHORITY / DOCUMENTATION"),EXACT(I139,"MARKETPLACE / DIRECTORY / REVIEW"),EXACT(I139,"COMMUNITY / WITNESS"),EXACT(I139,"ANALYST / RESEARCH"),EXACT(I139,"UNRESOLVED"))),"INVALID - ROLE",IF(NOT(OR(EXACT(J139,"SAME BUYER + JOB"),EXACT(J139,"PARTIAL / SUBSTITUTE"),EXACT(J139,"NONE"),EXACT(J139,"UNKNOWN"))),"INVALID - BUYER OVERLAP",IF(NOT(OR(EXACT(M139,"YES"),EXACT(M139,"NO"),EXACT(M139,"NOT APPLICABLE / NO CITATION"))),"INVALID - PASSAGE CHECK",IF(AND(OR(EXACT(H139,"CITED SOURCE"),EXACT(H139,"BRAND + SOURCE")),EXACT(M139,"NOT APPLICABLE / NO CITATION")),"INVALID - CITATION/PASSAGE CONTRADICTION",IF(NOT(OR(EXACT(N139,"YES"),EXACT(N139,"NO - ONE OBSERVATION"),EXACT(N139,"NOT TESTED YET"))),"INVALID - REPEAT STATE",IF(EXACT(I139,"UNRESOLVED"),"UNRESOLVED - SOURCE ROLE",IF(EXACT(J139,"UNKNOWN"),"UNRESOLVED - BUYER OVERLAP",IF(AND(OR(EXACT(H139,"CITED SOURCE"),EXACT(H139,"BRAND + SOURCE")),EXACT(M139,"NO")),"EVIDENCE INSUFFICIENT - PASSAGE",IF(AND(OR(EXACT(H139,"CITED SOURCE"),EXACT(H139,"BRAND + SOURCE")),EXACT(M139,"YES"),OR(K139="",L139="")),"EVIDENCE INSUFFICIENT - CITATION DETAIL",IF(AND(EXACT(N139,"YES"),O139=""),"UNRESOLVED - REPEAT GROUP",IF(AND(EXACT(I139,"DIRECT PROVIDER"),EXACT(J139,"SAME BUYER + JOB")),"DIRECT COMPETITOR EVIDENCE",IF(AND(EXACT(I139,"SUBSTITUTE"),OR(EXACT(J139,"SAME BUYER + JOB"),EXACT(J139,"PARTIAL / SUBSTITUTE"))),"SUBSTITUTE COMPETITOR EVIDENCE",IF(AND(OR(EXACT(I139,"PUBLISHER / REFERENCE"),EXACT(I139,"OFFICIAL AUTHORITY / DOCUMENTATION"),EXACT(I139,"MARKETPLACE / DIRECTORY / REVIEW"),EXACT(I139,"COMMUNITY / WITNESS"),EXACT(I139,"ANALYST / RESEARCH")),EXACT(J139,"NONE")),"INFLUENTIAL NON-RIVAL SOURCE",IF(EXACT(J139,"NONE"),"NON-RIVAL EVIDENCE OBJECT","CLASSIFIED WITH BOUNDARY")))))))))))))))))))))))))</x:f>
      </x:c>
      <x:c r="S139" s="105" t="str">
        <x:f>IF(A139="","",IF(LEFT(R139,7)="INVALID","Correct the unsupported, contradictory, out-of-scope or duplicate controlled value before interpretation.",IF(R139="UNRESOLVED - START SCOPE","Complete START scope; row validity is intentionally blocked.",IF(R139="UNRESOLVED - ROW INPUT","Complete the required observation fields before interpretation.",IF(R139="UNRESOLVED - SOURCE ROLE","Inspect why the entity/source belongs in the answer and assign its role.",IF(R139="UNRESOLVED - BUYER OVERLAP","Establish same-buyer/same-job, substitute, partial or non-rival status.",IF(R139="UNRESOLVED - REPEAT GROUP","Assign the repeat observation to a repeat group before pattern comparison.",IF(R139="EVIDENCE INSUFFICIENT - PASSAGE","Open the cited source and record what claim or passage it supports.",IF(R139="EVIDENCE INSUFFICIENT - CITATION DETAIL","Record both the cited URL and the supported claim/passage before this citation-based observation can be shared.",IF(R139="DIRECT COMPETITOR EVIDENCE","Compare answer criteria, supporting sources and entity/product evidence before choosing an intervention.",IF(R139="SUBSTITUTE COMPETITOR EVIDENCE","Map substitution conditions and buyer trade-offs before treating the source as like-for-like.",IF(R139="INFLUENTIAL NON-RIVAL SOURCE","Route the gap to source, authority, entity or passage review - not the direct-competitor set.",IF(R139="NON-RIVAL EVIDENCE OBJECT","Use the observation only for the evidence/source role it performs.","Document the boundary before aggregation or handoff.")))))))))))))</x:f>
      </x:c>
      <x:c r="T139" s="105" t="str">
        <x:f>IF(A139="","",IF(OR(LEFT(R139,7)="INVALID",LEFT(R139,10)="UNRESOLVED",LEFT(R139,21)="EVIDENCE INSUFFICIENT",Q139="",P139=""),"NOT READY","READY TO SHARE"))</x:f>
      </x:c>
      <x:c r="U139" s="101"/>
    </x:row>
    <x:row r="140">
      <x:c r="A140" s="33"/>
      <x:c r="B140" s="33"/>
      <x:c r="C140" s="33"/>
      <x:c r="D140" s="33"/>
      <x:c r="E140" s="33"/>
      <x:c r="F140" s="64"/>
      <x:c r="G140" s="33"/>
      <x:c r="H140" s="33"/>
      <x:c r="I140" s="33"/>
      <x:c r="J140" s="33"/>
      <x:c r="K140" s="33"/>
      <x:c r="L140" s="33"/>
      <x:c r="M140" s="33"/>
      <x:c r="N140" s="101"/>
      <x:c r="O140" s="101"/>
      <x:c r="P140" s="101"/>
      <x:c r="Q140" s="101"/>
      <x:c r="R140" s="105" t="str">
        <x:f>IF(A140="","",IF(COUNTIF($A$2:$A$201,A140)&gt;1,"INVALID - DUPLICATE ID",IF(OR(START!$B$6="",START!$B$7="",START!$B$8="",START!$B$9="",START!$B$10="",START!$B$11="",START!$B$12=""),"UNRESOLVED - START SCOPE",IF(OR(B140="",C140="",D140="",E140="",F140="",G140="",H140="",I140="",J140="",M140="",N140="",P140=""),"UNRESOLVED - ROW INPUT",IF(NOT(OR(EXACT(B140,"CATEGORY / DEFINITION"),EXACT(B140,"PROBLEM / DIAGNOSTIC"),EXACT(B140,"COMPARISON / ALTERNATIVES"),EXACT(B140,"IMPLEMENTATION / EVIDENCE"),EXACT(B140,"PURCHASE / SELECTION"),EXACT(B140,"RISK / OBJECTION"),EXACT(B140,"OTHER"))),"INVALID - PROMPT FAMILY",IF(NOT(OR(EXACT(D140,"Google AI Overviews"),EXACT(D140,"Google AI Mode"),EXACT(D140,"ChatGPT search"),EXACT(D140,"Microsoft Copilot / Bing AI"),EXACT(D140,"Perplexity"),EXACT(D140,"Gemini"),EXACT(D140,"Other"))),"INVALID - SURFACE",IF(AND(NOT(EXACT(START!$B$10,"MULTI-SURFACE")),NOT(EXACT(D140,START!$B$10))),"INVALID - SURFACE OUT OF SCOPE",IF(AND(NOT(EXACT(START!$B$9,"MULTI-LOCALE")),NOT(EXACT(E140,START!$B$9))),"INVALID - LOCALE OUT OF SCOPE",IF(NOT(ISNUMBER(F140)),"INVALID - OBSERVED DATE",IF(OR(F140&lt;START!$B$11,F140&gt;START!$B$12),"INVALID - DATE OUT OF SCOPE",IF(NOT(OR(EXACT(H140,"BRAND / PROVIDER"),EXACT(H140,"CITED SOURCE"),EXACT(H140,"BRAND + SOURCE"),EXACT(H140,"OTHER"))),"INVALID - APPEARANCE TYPE",IF(NOT(OR(EXACT(I140,"DIRECT PROVIDER"),EXACT(I140,"SUBSTITUTE"),EXACT(I140,"PUBLISHER / REFERENCE"),EXACT(I140,"OFFICIAL AUTHORITY / DOCUMENTATION"),EXACT(I140,"MARKETPLACE / DIRECTORY / REVIEW"),EXACT(I140,"COMMUNITY / WITNESS"),EXACT(I140,"ANALYST / RESEARCH"),EXACT(I140,"UNRESOLVED"))),"INVALID - ROLE",IF(NOT(OR(EXACT(J140,"SAME BUYER + JOB"),EXACT(J140,"PARTIAL / SUBSTITUTE"),EXACT(J140,"NONE"),EXACT(J140,"UNKNOWN"))),"INVALID - BUYER OVERLAP",IF(NOT(OR(EXACT(M140,"YES"),EXACT(M140,"NO"),EXACT(M140,"NOT APPLICABLE / NO CITATION"))),"INVALID - PASSAGE CHECK",IF(AND(OR(EXACT(H140,"CITED SOURCE"),EXACT(H140,"BRAND + SOURCE")),EXACT(M140,"NOT APPLICABLE / NO CITATION")),"INVALID - CITATION/PASSAGE CONTRADICTION",IF(NOT(OR(EXACT(N140,"YES"),EXACT(N140,"NO - ONE OBSERVATION"),EXACT(N140,"NOT TESTED YET"))),"INVALID - REPEAT STATE",IF(EXACT(I140,"UNRESOLVED"),"UNRESOLVED - SOURCE ROLE",IF(EXACT(J140,"UNKNOWN"),"UNRESOLVED - BUYER OVERLAP",IF(AND(OR(EXACT(H140,"CITED SOURCE"),EXACT(H140,"BRAND + SOURCE")),EXACT(M140,"NO")),"EVIDENCE INSUFFICIENT - PASSAGE",IF(AND(OR(EXACT(H140,"CITED SOURCE"),EXACT(H140,"BRAND + SOURCE")),EXACT(M140,"YES"),OR(K140="",L140="")),"EVIDENCE INSUFFICIENT - CITATION DETAIL",IF(AND(EXACT(N140,"YES"),O140=""),"UNRESOLVED - REPEAT GROUP",IF(AND(EXACT(I140,"DIRECT PROVIDER"),EXACT(J140,"SAME BUYER + JOB")),"DIRECT COMPETITOR EVIDENCE",IF(AND(EXACT(I140,"SUBSTITUTE"),OR(EXACT(J140,"SAME BUYER + JOB"),EXACT(J140,"PARTIAL / SUBSTITUTE"))),"SUBSTITUTE COMPETITOR EVIDENCE",IF(AND(OR(EXACT(I140,"PUBLISHER / REFERENCE"),EXACT(I140,"OFFICIAL AUTHORITY / DOCUMENTATION"),EXACT(I140,"MARKETPLACE / DIRECTORY / REVIEW"),EXACT(I140,"COMMUNITY / WITNESS"),EXACT(I140,"ANALYST / RESEARCH")),EXACT(J140,"NONE")),"INFLUENTIAL NON-RIVAL SOURCE",IF(EXACT(J140,"NONE"),"NON-RIVAL EVIDENCE OBJECT","CLASSIFIED WITH BOUNDARY")))))))))))))))))))))))))</x:f>
      </x:c>
      <x:c r="S140" s="105" t="str">
        <x:f>IF(A140="","",IF(LEFT(R140,7)="INVALID","Correct the unsupported, contradictory, out-of-scope or duplicate controlled value before interpretation.",IF(R140="UNRESOLVED - START SCOPE","Complete START scope; row validity is intentionally blocked.",IF(R140="UNRESOLVED - ROW INPUT","Complete the required observation fields before interpretation.",IF(R140="UNRESOLVED - SOURCE ROLE","Inspect why the entity/source belongs in the answer and assign its role.",IF(R140="UNRESOLVED - BUYER OVERLAP","Establish same-buyer/same-job, substitute, partial or non-rival status.",IF(R140="UNRESOLVED - REPEAT GROUP","Assign the repeat observation to a repeat group before pattern comparison.",IF(R140="EVIDENCE INSUFFICIENT - PASSAGE","Open the cited source and record what claim or passage it supports.",IF(R140="EVIDENCE INSUFFICIENT - CITATION DETAIL","Record both the cited URL and the supported claim/passage before this citation-based observation can be shared.",IF(R140="DIRECT COMPETITOR EVIDENCE","Compare answer criteria, supporting sources and entity/product evidence before choosing an intervention.",IF(R140="SUBSTITUTE COMPETITOR EVIDENCE","Map substitution conditions and buyer trade-offs before treating the source as like-for-like.",IF(R140="INFLUENTIAL NON-RIVAL SOURCE","Route the gap to source, authority, entity or passage review - not the direct-competitor set.",IF(R140="NON-RIVAL EVIDENCE OBJECT","Use the observation only for the evidence/source role it performs.","Document the boundary before aggregation or handoff.")))))))))))))</x:f>
      </x:c>
      <x:c r="T140" s="105" t="str">
        <x:f>IF(A140="","",IF(OR(LEFT(R140,7)="INVALID",LEFT(R140,10)="UNRESOLVED",LEFT(R140,21)="EVIDENCE INSUFFICIENT",Q140="",P140=""),"NOT READY","READY TO SHARE"))</x:f>
      </x:c>
      <x:c r="U140" s="101"/>
    </x:row>
    <x:row r="141">
      <x:c r="A141" s="33"/>
      <x:c r="B141" s="33"/>
      <x:c r="C141" s="33"/>
      <x:c r="D141" s="33"/>
      <x:c r="E141" s="33"/>
      <x:c r="F141" s="64"/>
      <x:c r="G141" s="33"/>
      <x:c r="H141" s="33"/>
      <x:c r="I141" s="33"/>
      <x:c r="J141" s="33"/>
      <x:c r="K141" s="33"/>
      <x:c r="L141" s="33"/>
      <x:c r="M141" s="33"/>
      <x:c r="N141" s="101"/>
      <x:c r="O141" s="101"/>
      <x:c r="P141" s="101"/>
      <x:c r="Q141" s="101"/>
      <x:c r="R141" s="105" t="str">
        <x:f>IF(A141="","",IF(COUNTIF($A$2:$A$201,A141)&gt;1,"INVALID - DUPLICATE ID",IF(OR(START!$B$6="",START!$B$7="",START!$B$8="",START!$B$9="",START!$B$10="",START!$B$11="",START!$B$12=""),"UNRESOLVED - START SCOPE",IF(OR(B141="",C141="",D141="",E141="",F141="",G141="",H141="",I141="",J141="",M141="",N141="",P141=""),"UNRESOLVED - ROW INPUT",IF(NOT(OR(EXACT(B141,"CATEGORY / DEFINITION"),EXACT(B141,"PROBLEM / DIAGNOSTIC"),EXACT(B141,"COMPARISON / ALTERNATIVES"),EXACT(B141,"IMPLEMENTATION / EVIDENCE"),EXACT(B141,"PURCHASE / SELECTION"),EXACT(B141,"RISK / OBJECTION"),EXACT(B141,"OTHER"))),"INVALID - PROMPT FAMILY",IF(NOT(OR(EXACT(D141,"Google AI Overviews"),EXACT(D141,"Google AI Mode"),EXACT(D141,"ChatGPT search"),EXACT(D141,"Microsoft Copilot / Bing AI"),EXACT(D141,"Perplexity"),EXACT(D141,"Gemini"),EXACT(D141,"Other"))),"INVALID - SURFACE",IF(AND(NOT(EXACT(START!$B$10,"MULTI-SURFACE")),NOT(EXACT(D141,START!$B$10))),"INVALID - SURFACE OUT OF SCOPE",IF(AND(NOT(EXACT(START!$B$9,"MULTI-LOCALE")),NOT(EXACT(E141,START!$B$9))),"INVALID - LOCALE OUT OF SCOPE",IF(NOT(ISNUMBER(F141)),"INVALID - OBSERVED DATE",IF(OR(F141&lt;START!$B$11,F141&gt;START!$B$12),"INVALID - DATE OUT OF SCOPE",IF(NOT(OR(EXACT(H141,"BRAND / PROVIDER"),EXACT(H141,"CITED SOURCE"),EXACT(H141,"BRAND + SOURCE"),EXACT(H141,"OTHER"))),"INVALID - APPEARANCE TYPE",IF(NOT(OR(EXACT(I141,"DIRECT PROVIDER"),EXACT(I141,"SUBSTITUTE"),EXACT(I141,"PUBLISHER / REFERENCE"),EXACT(I141,"OFFICIAL AUTHORITY / DOCUMENTATION"),EXACT(I141,"MARKETPLACE / DIRECTORY / REVIEW"),EXACT(I141,"COMMUNITY / WITNESS"),EXACT(I141,"ANALYST / RESEARCH"),EXACT(I141,"UNRESOLVED"))),"INVALID - ROLE",IF(NOT(OR(EXACT(J141,"SAME BUYER + JOB"),EXACT(J141,"PARTIAL / SUBSTITUTE"),EXACT(J141,"NONE"),EXACT(J141,"UNKNOWN"))),"INVALID - BUYER OVERLAP",IF(NOT(OR(EXACT(M141,"YES"),EXACT(M141,"NO"),EXACT(M141,"NOT APPLICABLE / NO CITATION"))),"INVALID - PASSAGE CHECK",IF(AND(OR(EXACT(H141,"CITED SOURCE"),EXACT(H141,"BRAND + SOURCE")),EXACT(M141,"NOT APPLICABLE / NO CITATION")),"INVALID - CITATION/PASSAGE CONTRADICTION",IF(NOT(OR(EXACT(N141,"YES"),EXACT(N141,"NO - ONE OBSERVATION"),EXACT(N141,"NOT TESTED YET"))),"INVALID - REPEAT STATE",IF(EXACT(I141,"UNRESOLVED"),"UNRESOLVED - SOURCE ROLE",IF(EXACT(J141,"UNKNOWN"),"UNRESOLVED - BUYER OVERLAP",IF(AND(OR(EXACT(H141,"CITED SOURCE"),EXACT(H141,"BRAND + SOURCE")),EXACT(M141,"NO")),"EVIDENCE INSUFFICIENT - PASSAGE",IF(AND(OR(EXACT(H141,"CITED SOURCE"),EXACT(H141,"BRAND + SOURCE")),EXACT(M141,"YES"),OR(K141="",L141="")),"EVIDENCE INSUFFICIENT - CITATION DETAIL",IF(AND(EXACT(N141,"YES"),O141=""),"UNRESOLVED - REPEAT GROUP",IF(AND(EXACT(I141,"DIRECT PROVIDER"),EXACT(J141,"SAME BUYER + JOB")),"DIRECT COMPETITOR EVIDENCE",IF(AND(EXACT(I141,"SUBSTITUTE"),OR(EXACT(J141,"SAME BUYER + JOB"),EXACT(J141,"PARTIAL / SUBSTITUTE"))),"SUBSTITUTE COMPETITOR EVIDENCE",IF(AND(OR(EXACT(I141,"PUBLISHER / REFERENCE"),EXACT(I141,"OFFICIAL AUTHORITY / DOCUMENTATION"),EXACT(I141,"MARKETPLACE / DIRECTORY / REVIEW"),EXACT(I141,"COMMUNITY / WITNESS"),EXACT(I141,"ANALYST / RESEARCH")),EXACT(J141,"NONE")),"INFLUENTIAL NON-RIVAL SOURCE",IF(EXACT(J141,"NONE"),"NON-RIVAL EVIDENCE OBJECT","CLASSIFIED WITH BOUNDARY")))))))))))))))))))))))))</x:f>
      </x:c>
      <x:c r="S141" s="105" t="str">
        <x:f>IF(A141="","",IF(LEFT(R141,7)="INVALID","Correct the unsupported, contradictory, out-of-scope or duplicate controlled value before interpretation.",IF(R141="UNRESOLVED - START SCOPE","Complete START scope; row validity is intentionally blocked.",IF(R141="UNRESOLVED - ROW INPUT","Complete the required observation fields before interpretation.",IF(R141="UNRESOLVED - SOURCE ROLE","Inspect why the entity/source belongs in the answer and assign its role.",IF(R141="UNRESOLVED - BUYER OVERLAP","Establish same-buyer/same-job, substitute, partial or non-rival status.",IF(R141="UNRESOLVED - REPEAT GROUP","Assign the repeat observation to a repeat group before pattern comparison.",IF(R141="EVIDENCE INSUFFICIENT - PASSAGE","Open the cited source and record what claim or passage it supports.",IF(R141="EVIDENCE INSUFFICIENT - CITATION DETAIL","Record both the cited URL and the supported claim/passage before this citation-based observation can be shared.",IF(R141="DIRECT COMPETITOR EVIDENCE","Compare answer criteria, supporting sources and entity/product evidence before choosing an intervention.",IF(R141="SUBSTITUTE COMPETITOR EVIDENCE","Map substitution conditions and buyer trade-offs before treating the source as like-for-like.",IF(R141="INFLUENTIAL NON-RIVAL SOURCE","Route the gap to source, authority, entity or passage review - not the direct-competitor set.",IF(R141="NON-RIVAL EVIDENCE OBJECT","Use the observation only for the evidence/source role it performs.","Document the boundary before aggregation or handoff.")))))))))))))</x:f>
      </x:c>
      <x:c r="T141" s="105" t="str">
        <x:f>IF(A141="","",IF(OR(LEFT(R141,7)="INVALID",LEFT(R141,10)="UNRESOLVED",LEFT(R141,21)="EVIDENCE INSUFFICIENT",Q141="",P141=""),"NOT READY","READY TO SHARE"))</x:f>
      </x:c>
      <x:c r="U141" s="101"/>
    </x:row>
    <x:row r="142">
      <x:c r="A142" s="33"/>
      <x:c r="B142" s="33"/>
      <x:c r="C142" s="33"/>
      <x:c r="D142" s="33"/>
      <x:c r="E142" s="33"/>
      <x:c r="F142" s="64"/>
      <x:c r="G142" s="33"/>
      <x:c r="H142" s="33"/>
      <x:c r="I142" s="33"/>
      <x:c r="J142" s="33"/>
      <x:c r="K142" s="33"/>
      <x:c r="L142" s="33"/>
      <x:c r="M142" s="33"/>
      <x:c r="N142" s="101"/>
      <x:c r="O142" s="101"/>
      <x:c r="P142" s="101"/>
      <x:c r="Q142" s="101"/>
      <x:c r="R142" s="105" t="str">
        <x:f>IF(A142="","",IF(COUNTIF($A$2:$A$201,A142)&gt;1,"INVALID - DUPLICATE ID",IF(OR(START!$B$6="",START!$B$7="",START!$B$8="",START!$B$9="",START!$B$10="",START!$B$11="",START!$B$12=""),"UNRESOLVED - START SCOPE",IF(OR(B142="",C142="",D142="",E142="",F142="",G142="",H142="",I142="",J142="",M142="",N142="",P142=""),"UNRESOLVED - ROW INPUT",IF(NOT(OR(EXACT(B142,"CATEGORY / DEFINITION"),EXACT(B142,"PROBLEM / DIAGNOSTIC"),EXACT(B142,"COMPARISON / ALTERNATIVES"),EXACT(B142,"IMPLEMENTATION / EVIDENCE"),EXACT(B142,"PURCHASE / SELECTION"),EXACT(B142,"RISK / OBJECTION"),EXACT(B142,"OTHER"))),"INVALID - PROMPT FAMILY",IF(NOT(OR(EXACT(D142,"Google AI Overviews"),EXACT(D142,"Google AI Mode"),EXACT(D142,"ChatGPT search"),EXACT(D142,"Microsoft Copilot / Bing AI"),EXACT(D142,"Perplexity"),EXACT(D142,"Gemini"),EXACT(D142,"Other"))),"INVALID - SURFACE",IF(AND(NOT(EXACT(START!$B$10,"MULTI-SURFACE")),NOT(EXACT(D142,START!$B$10))),"INVALID - SURFACE OUT OF SCOPE",IF(AND(NOT(EXACT(START!$B$9,"MULTI-LOCALE")),NOT(EXACT(E142,START!$B$9))),"INVALID - LOCALE OUT OF SCOPE",IF(NOT(ISNUMBER(F142)),"INVALID - OBSERVED DATE",IF(OR(F142&lt;START!$B$11,F142&gt;START!$B$12),"INVALID - DATE OUT OF SCOPE",IF(NOT(OR(EXACT(H142,"BRAND / PROVIDER"),EXACT(H142,"CITED SOURCE"),EXACT(H142,"BRAND + SOURCE"),EXACT(H142,"OTHER"))),"INVALID - APPEARANCE TYPE",IF(NOT(OR(EXACT(I142,"DIRECT PROVIDER"),EXACT(I142,"SUBSTITUTE"),EXACT(I142,"PUBLISHER / REFERENCE"),EXACT(I142,"OFFICIAL AUTHORITY / DOCUMENTATION"),EXACT(I142,"MARKETPLACE / DIRECTORY / REVIEW"),EXACT(I142,"COMMUNITY / WITNESS"),EXACT(I142,"ANALYST / RESEARCH"),EXACT(I142,"UNRESOLVED"))),"INVALID - ROLE",IF(NOT(OR(EXACT(J142,"SAME BUYER + JOB"),EXACT(J142,"PARTIAL / SUBSTITUTE"),EXACT(J142,"NONE"),EXACT(J142,"UNKNOWN"))),"INVALID - BUYER OVERLAP",IF(NOT(OR(EXACT(M142,"YES"),EXACT(M142,"NO"),EXACT(M142,"NOT APPLICABLE / NO CITATION"))),"INVALID - PASSAGE CHECK",IF(AND(OR(EXACT(H142,"CITED SOURCE"),EXACT(H142,"BRAND + SOURCE")),EXACT(M142,"NOT APPLICABLE / NO CITATION")),"INVALID - CITATION/PASSAGE CONTRADICTION",IF(NOT(OR(EXACT(N142,"YES"),EXACT(N142,"NO - ONE OBSERVATION"),EXACT(N142,"NOT TESTED YET"))),"INVALID - REPEAT STATE",IF(EXACT(I142,"UNRESOLVED"),"UNRESOLVED - SOURCE ROLE",IF(EXACT(J142,"UNKNOWN"),"UNRESOLVED - BUYER OVERLAP",IF(AND(OR(EXACT(H142,"CITED SOURCE"),EXACT(H142,"BRAND + SOURCE")),EXACT(M142,"NO")),"EVIDENCE INSUFFICIENT - PASSAGE",IF(AND(OR(EXACT(H142,"CITED SOURCE"),EXACT(H142,"BRAND + SOURCE")),EXACT(M142,"YES"),OR(K142="",L142="")),"EVIDENCE INSUFFICIENT - CITATION DETAIL",IF(AND(EXACT(N142,"YES"),O142=""),"UNRESOLVED - REPEAT GROUP",IF(AND(EXACT(I142,"DIRECT PROVIDER"),EXACT(J142,"SAME BUYER + JOB")),"DIRECT COMPETITOR EVIDENCE",IF(AND(EXACT(I142,"SUBSTITUTE"),OR(EXACT(J142,"SAME BUYER + JOB"),EXACT(J142,"PARTIAL / SUBSTITUTE"))),"SUBSTITUTE COMPETITOR EVIDENCE",IF(AND(OR(EXACT(I142,"PUBLISHER / REFERENCE"),EXACT(I142,"OFFICIAL AUTHORITY / DOCUMENTATION"),EXACT(I142,"MARKETPLACE / DIRECTORY / REVIEW"),EXACT(I142,"COMMUNITY / WITNESS"),EXACT(I142,"ANALYST / RESEARCH")),EXACT(J142,"NONE")),"INFLUENTIAL NON-RIVAL SOURCE",IF(EXACT(J142,"NONE"),"NON-RIVAL EVIDENCE OBJECT","CLASSIFIED WITH BOUNDARY")))))))))))))))))))))))))</x:f>
      </x:c>
      <x:c r="S142" s="105" t="str">
        <x:f>IF(A142="","",IF(LEFT(R142,7)="INVALID","Correct the unsupported, contradictory, out-of-scope or duplicate controlled value before interpretation.",IF(R142="UNRESOLVED - START SCOPE","Complete START scope; row validity is intentionally blocked.",IF(R142="UNRESOLVED - ROW INPUT","Complete the required observation fields before interpretation.",IF(R142="UNRESOLVED - SOURCE ROLE","Inspect why the entity/source belongs in the answer and assign its role.",IF(R142="UNRESOLVED - BUYER OVERLAP","Establish same-buyer/same-job, substitute, partial or non-rival status.",IF(R142="UNRESOLVED - REPEAT GROUP","Assign the repeat observation to a repeat group before pattern comparison.",IF(R142="EVIDENCE INSUFFICIENT - PASSAGE","Open the cited source and record what claim or passage it supports.",IF(R142="EVIDENCE INSUFFICIENT - CITATION DETAIL","Record both the cited URL and the supported claim/passage before this citation-based observation can be shared.",IF(R142="DIRECT COMPETITOR EVIDENCE","Compare answer criteria, supporting sources and entity/product evidence before choosing an intervention.",IF(R142="SUBSTITUTE COMPETITOR EVIDENCE","Map substitution conditions and buyer trade-offs before treating the source as like-for-like.",IF(R142="INFLUENTIAL NON-RIVAL SOURCE","Route the gap to source, authority, entity or passage review - not the direct-competitor set.",IF(R142="NON-RIVAL EVIDENCE OBJECT","Use the observation only for the evidence/source role it performs.","Document the boundary before aggregation or handoff.")))))))))))))</x:f>
      </x:c>
      <x:c r="T142" s="105" t="str">
        <x:f>IF(A142="","",IF(OR(LEFT(R142,7)="INVALID",LEFT(R142,10)="UNRESOLVED",LEFT(R142,21)="EVIDENCE INSUFFICIENT",Q142="",P142=""),"NOT READY","READY TO SHARE"))</x:f>
      </x:c>
      <x:c r="U142" s="101"/>
    </x:row>
    <x:row r="143">
      <x:c r="A143" s="33"/>
      <x:c r="B143" s="33"/>
      <x:c r="C143" s="33"/>
      <x:c r="D143" s="33"/>
      <x:c r="E143" s="33"/>
      <x:c r="F143" s="64"/>
      <x:c r="G143" s="33"/>
      <x:c r="H143" s="33"/>
      <x:c r="I143" s="33"/>
      <x:c r="J143" s="33"/>
      <x:c r="K143" s="33"/>
      <x:c r="L143" s="33"/>
      <x:c r="M143" s="33"/>
      <x:c r="N143" s="101"/>
      <x:c r="O143" s="101"/>
      <x:c r="P143" s="101"/>
      <x:c r="Q143" s="101"/>
      <x:c r="R143" s="105" t="str">
        <x:f>IF(A143="","",IF(COUNTIF($A$2:$A$201,A143)&gt;1,"INVALID - DUPLICATE ID",IF(OR(START!$B$6="",START!$B$7="",START!$B$8="",START!$B$9="",START!$B$10="",START!$B$11="",START!$B$12=""),"UNRESOLVED - START SCOPE",IF(OR(B143="",C143="",D143="",E143="",F143="",G143="",H143="",I143="",J143="",M143="",N143="",P143=""),"UNRESOLVED - ROW INPUT",IF(NOT(OR(EXACT(B143,"CATEGORY / DEFINITION"),EXACT(B143,"PROBLEM / DIAGNOSTIC"),EXACT(B143,"COMPARISON / ALTERNATIVES"),EXACT(B143,"IMPLEMENTATION / EVIDENCE"),EXACT(B143,"PURCHASE / SELECTION"),EXACT(B143,"RISK / OBJECTION"),EXACT(B143,"OTHER"))),"INVALID - PROMPT FAMILY",IF(NOT(OR(EXACT(D143,"Google AI Overviews"),EXACT(D143,"Google AI Mode"),EXACT(D143,"ChatGPT search"),EXACT(D143,"Microsoft Copilot / Bing AI"),EXACT(D143,"Perplexity"),EXACT(D143,"Gemini"),EXACT(D143,"Other"))),"INVALID - SURFACE",IF(AND(NOT(EXACT(START!$B$10,"MULTI-SURFACE")),NOT(EXACT(D143,START!$B$10))),"INVALID - SURFACE OUT OF SCOPE",IF(AND(NOT(EXACT(START!$B$9,"MULTI-LOCALE")),NOT(EXACT(E143,START!$B$9))),"INVALID - LOCALE OUT OF SCOPE",IF(NOT(ISNUMBER(F143)),"INVALID - OBSERVED DATE",IF(OR(F143&lt;START!$B$11,F143&gt;START!$B$12),"INVALID - DATE OUT OF SCOPE",IF(NOT(OR(EXACT(H143,"BRAND / PROVIDER"),EXACT(H143,"CITED SOURCE"),EXACT(H143,"BRAND + SOURCE"),EXACT(H143,"OTHER"))),"INVALID - APPEARANCE TYPE",IF(NOT(OR(EXACT(I143,"DIRECT PROVIDER"),EXACT(I143,"SUBSTITUTE"),EXACT(I143,"PUBLISHER / REFERENCE"),EXACT(I143,"OFFICIAL AUTHORITY / DOCUMENTATION"),EXACT(I143,"MARKETPLACE / DIRECTORY / REVIEW"),EXACT(I143,"COMMUNITY / WITNESS"),EXACT(I143,"ANALYST / RESEARCH"),EXACT(I143,"UNRESOLVED"))),"INVALID - ROLE",IF(NOT(OR(EXACT(J143,"SAME BUYER + JOB"),EXACT(J143,"PARTIAL / SUBSTITUTE"),EXACT(J143,"NONE"),EXACT(J143,"UNKNOWN"))),"INVALID - BUYER OVERLAP",IF(NOT(OR(EXACT(M143,"YES"),EXACT(M143,"NO"),EXACT(M143,"NOT APPLICABLE / NO CITATION"))),"INVALID - PASSAGE CHECK",IF(AND(OR(EXACT(H143,"CITED SOURCE"),EXACT(H143,"BRAND + SOURCE")),EXACT(M143,"NOT APPLICABLE / NO CITATION")),"INVALID - CITATION/PASSAGE CONTRADICTION",IF(NOT(OR(EXACT(N143,"YES"),EXACT(N143,"NO - ONE OBSERVATION"),EXACT(N143,"NOT TESTED YET"))),"INVALID - REPEAT STATE",IF(EXACT(I143,"UNRESOLVED"),"UNRESOLVED - SOURCE ROLE",IF(EXACT(J143,"UNKNOWN"),"UNRESOLVED - BUYER OVERLAP",IF(AND(OR(EXACT(H143,"CITED SOURCE"),EXACT(H143,"BRAND + SOURCE")),EXACT(M143,"NO")),"EVIDENCE INSUFFICIENT - PASSAGE",IF(AND(OR(EXACT(H143,"CITED SOURCE"),EXACT(H143,"BRAND + SOURCE")),EXACT(M143,"YES"),OR(K143="",L143="")),"EVIDENCE INSUFFICIENT - CITATION DETAIL",IF(AND(EXACT(N143,"YES"),O143=""),"UNRESOLVED - REPEAT GROUP",IF(AND(EXACT(I143,"DIRECT PROVIDER"),EXACT(J143,"SAME BUYER + JOB")),"DIRECT COMPETITOR EVIDENCE",IF(AND(EXACT(I143,"SUBSTITUTE"),OR(EXACT(J143,"SAME BUYER + JOB"),EXACT(J143,"PARTIAL / SUBSTITUTE"))),"SUBSTITUTE COMPETITOR EVIDENCE",IF(AND(OR(EXACT(I143,"PUBLISHER / REFERENCE"),EXACT(I143,"OFFICIAL AUTHORITY / DOCUMENTATION"),EXACT(I143,"MARKETPLACE / DIRECTORY / REVIEW"),EXACT(I143,"COMMUNITY / WITNESS"),EXACT(I143,"ANALYST / RESEARCH")),EXACT(J143,"NONE")),"INFLUENTIAL NON-RIVAL SOURCE",IF(EXACT(J143,"NONE"),"NON-RIVAL EVIDENCE OBJECT","CLASSIFIED WITH BOUNDARY")))))))))))))))))))))))))</x:f>
      </x:c>
      <x:c r="S143" s="105" t="str">
        <x:f>IF(A143="","",IF(LEFT(R143,7)="INVALID","Correct the unsupported, contradictory, out-of-scope or duplicate controlled value before interpretation.",IF(R143="UNRESOLVED - START SCOPE","Complete START scope; row validity is intentionally blocked.",IF(R143="UNRESOLVED - ROW INPUT","Complete the required observation fields before interpretation.",IF(R143="UNRESOLVED - SOURCE ROLE","Inspect why the entity/source belongs in the answer and assign its role.",IF(R143="UNRESOLVED - BUYER OVERLAP","Establish same-buyer/same-job, substitute, partial or non-rival status.",IF(R143="UNRESOLVED - REPEAT GROUP","Assign the repeat observation to a repeat group before pattern comparison.",IF(R143="EVIDENCE INSUFFICIENT - PASSAGE","Open the cited source and record what claim or passage it supports.",IF(R143="EVIDENCE INSUFFICIENT - CITATION DETAIL","Record both the cited URL and the supported claim/passage before this citation-based observation can be shared.",IF(R143="DIRECT COMPETITOR EVIDENCE","Compare answer criteria, supporting sources and entity/product evidence before choosing an intervention.",IF(R143="SUBSTITUTE COMPETITOR EVIDENCE","Map substitution conditions and buyer trade-offs before treating the source as like-for-like.",IF(R143="INFLUENTIAL NON-RIVAL SOURCE","Route the gap to source, authority, entity or passage review - not the direct-competitor set.",IF(R143="NON-RIVAL EVIDENCE OBJECT","Use the observation only for the evidence/source role it performs.","Document the boundary before aggregation or handoff.")))))))))))))</x:f>
      </x:c>
      <x:c r="T143" s="105" t="str">
        <x:f>IF(A143="","",IF(OR(LEFT(R143,7)="INVALID",LEFT(R143,10)="UNRESOLVED",LEFT(R143,21)="EVIDENCE INSUFFICIENT",Q143="",P143=""),"NOT READY","READY TO SHARE"))</x:f>
      </x:c>
      <x:c r="U143" s="101"/>
    </x:row>
    <x:row r="144">
      <x:c r="A144" s="33"/>
      <x:c r="B144" s="33"/>
      <x:c r="C144" s="33"/>
      <x:c r="D144" s="33"/>
      <x:c r="E144" s="33"/>
      <x:c r="F144" s="64"/>
      <x:c r="G144" s="33"/>
      <x:c r="H144" s="33"/>
      <x:c r="I144" s="33"/>
      <x:c r="J144" s="33"/>
      <x:c r="K144" s="33"/>
      <x:c r="L144" s="33"/>
      <x:c r="M144" s="33"/>
      <x:c r="N144" s="101"/>
      <x:c r="O144" s="101"/>
      <x:c r="P144" s="101"/>
      <x:c r="Q144" s="101"/>
      <x:c r="R144" s="105" t="str">
        <x:f>IF(A144="","",IF(COUNTIF($A$2:$A$201,A144)&gt;1,"INVALID - DUPLICATE ID",IF(OR(START!$B$6="",START!$B$7="",START!$B$8="",START!$B$9="",START!$B$10="",START!$B$11="",START!$B$12=""),"UNRESOLVED - START SCOPE",IF(OR(B144="",C144="",D144="",E144="",F144="",G144="",H144="",I144="",J144="",M144="",N144="",P144=""),"UNRESOLVED - ROW INPUT",IF(NOT(OR(EXACT(B144,"CATEGORY / DEFINITION"),EXACT(B144,"PROBLEM / DIAGNOSTIC"),EXACT(B144,"COMPARISON / ALTERNATIVES"),EXACT(B144,"IMPLEMENTATION / EVIDENCE"),EXACT(B144,"PURCHASE / SELECTION"),EXACT(B144,"RISK / OBJECTION"),EXACT(B144,"OTHER"))),"INVALID - PROMPT FAMILY",IF(NOT(OR(EXACT(D144,"Google AI Overviews"),EXACT(D144,"Google AI Mode"),EXACT(D144,"ChatGPT search"),EXACT(D144,"Microsoft Copilot / Bing AI"),EXACT(D144,"Perplexity"),EXACT(D144,"Gemini"),EXACT(D144,"Other"))),"INVALID - SURFACE",IF(AND(NOT(EXACT(START!$B$10,"MULTI-SURFACE")),NOT(EXACT(D144,START!$B$10))),"INVALID - SURFACE OUT OF SCOPE",IF(AND(NOT(EXACT(START!$B$9,"MULTI-LOCALE")),NOT(EXACT(E144,START!$B$9))),"INVALID - LOCALE OUT OF SCOPE",IF(NOT(ISNUMBER(F144)),"INVALID - OBSERVED DATE",IF(OR(F144&lt;START!$B$11,F144&gt;START!$B$12),"INVALID - DATE OUT OF SCOPE",IF(NOT(OR(EXACT(H144,"BRAND / PROVIDER"),EXACT(H144,"CITED SOURCE"),EXACT(H144,"BRAND + SOURCE"),EXACT(H144,"OTHER"))),"INVALID - APPEARANCE TYPE",IF(NOT(OR(EXACT(I144,"DIRECT PROVIDER"),EXACT(I144,"SUBSTITUTE"),EXACT(I144,"PUBLISHER / REFERENCE"),EXACT(I144,"OFFICIAL AUTHORITY / DOCUMENTATION"),EXACT(I144,"MARKETPLACE / DIRECTORY / REVIEW"),EXACT(I144,"COMMUNITY / WITNESS"),EXACT(I144,"ANALYST / RESEARCH"),EXACT(I144,"UNRESOLVED"))),"INVALID - ROLE",IF(NOT(OR(EXACT(J144,"SAME BUYER + JOB"),EXACT(J144,"PARTIAL / SUBSTITUTE"),EXACT(J144,"NONE"),EXACT(J144,"UNKNOWN"))),"INVALID - BUYER OVERLAP",IF(NOT(OR(EXACT(M144,"YES"),EXACT(M144,"NO"),EXACT(M144,"NOT APPLICABLE / NO CITATION"))),"INVALID - PASSAGE CHECK",IF(AND(OR(EXACT(H144,"CITED SOURCE"),EXACT(H144,"BRAND + SOURCE")),EXACT(M144,"NOT APPLICABLE / NO CITATION")),"INVALID - CITATION/PASSAGE CONTRADICTION",IF(NOT(OR(EXACT(N144,"YES"),EXACT(N144,"NO - ONE OBSERVATION"),EXACT(N144,"NOT TESTED YET"))),"INVALID - REPEAT STATE",IF(EXACT(I144,"UNRESOLVED"),"UNRESOLVED - SOURCE ROLE",IF(EXACT(J144,"UNKNOWN"),"UNRESOLVED - BUYER OVERLAP",IF(AND(OR(EXACT(H144,"CITED SOURCE"),EXACT(H144,"BRAND + SOURCE")),EXACT(M144,"NO")),"EVIDENCE INSUFFICIENT - PASSAGE",IF(AND(OR(EXACT(H144,"CITED SOURCE"),EXACT(H144,"BRAND + SOURCE")),EXACT(M144,"YES"),OR(K144="",L144="")),"EVIDENCE INSUFFICIENT - CITATION DETAIL",IF(AND(EXACT(N144,"YES"),O144=""),"UNRESOLVED - REPEAT GROUP",IF(AND(EXACT(I144,"DIRECT PROVIDER"),EXACT(J144,"SAME BUYER + JOB")),"DIRECT COMPETITOR EVIDENCE",IF(AND(EXACT(I144,"SUBSTITUTE"),OR(EXACT(J144,"SAME BUYER + JOB"),EXACT(J144,"PARTIAL / SUBSTITUTE"))),"SUBSTITUTE COMPETITOR EVIDENCE",IF(AND(OR(EXACT(I144,"PUBLISHER / REFERENCE"),EXACT(I144,"OFFICIAL AUTHORITY / DOCUMENTATION"),EXACT(I144,"MARKETPLACE / DIRECTORY / REVIEW"),EXACT(I144,"COMMUNITY / WITNESS"),EXACT(I144,"ANALYST / RESEARCH")),EXACT(J144,"NONE")),"INFLUENTIAL NON-RIVAL SOURCE",IF(EXACT(J144,"NONE"),"NON-RIVAL EVIDENCE OBJECT","CLASSIFIED WITH BOUNDARY")))))))))))))))))))))))))</x:f>
      </x:c>
      <x:c r="S144" s="105" t="str">
        <x:f>IF(A144="","",IF(LEFT(R144,7)="INVALID","Correct the unsupported, contradictory, out-of-scope or duplicate controlled value before interpretation.",IF(R144="UNRESOLVED - START SCOPE","Complete START scope; row validity is intentionally blocked.",IF(R144="UNRESOLVED - ROW INPUT","Complete the required observation fields before interpretation.",IF(R144="UNRESOLVED - SOURCE ROLE","Inspect why the entity/source belongs in the answer and assign its role.",IF(R144="UNRESOLVED - BUYER OVERLAP","Establish same-buyer/same-job, substitute, partial or non-rival status.",IF(R144="UNRESOLVED - REPEAT GROUP","Assign the repeat observation to a repeat group before pattern comparison.",IF(R144="EVIDENCE INSUFFICIENT - PASSAGE","Open the cited source and record what claim or passage it supports.",IF(R144="EVIDENCE INSUFFICIENT - CITATION DETAIL","Record both the cited URL and the supported claim/passage before this citation-based observation can be shared.",IF(R144="DIRECT COMPETITOR EVIDENCE","Compare answer criteria, supporting sources and entity/product evidence before choosing an intervention.",IF(R144="SUBSTITUTE COMPETITOR EVIDENCE","Map substitution conditions and buyer trade-offs before treating the source as like-for-like.",IF(R144="INFLUENTIAL NON-RIVAL SOURCE","Route the gap to source, authority, entity or passage review - not the direct-competitor set.",IF(R144="NON-RIVAL EVIDENCE OBJECT","Use the observation only for the evidence/source role it performs.","Document the boundary before aggregation or handoff.")))))))))))))</x:f>
      </x:c>
      <x:c r="T144" s="105" t="str">
        <x:f>IF(A144="","",IF(OR(LEFT(R144,7)="INVALID",LEFT(R144,10)="UNRESOLVED",LEFT(R144,21)="EVIDENCE INSUFFICIENT",Q144="",P144=""),"NOT READY","READY TO SHARE"))</x:f>
      </x:c>
      <x:c r="U144" s="101"/>
    </x:row>
    <x:row r="145">
      <x:c r="A145" s="33"/>
      <x:c r="B145" s="33"/>
      <x:c r="C145" s="33"/>
      <x:c r="D145" s="33"/>
      <x:c r="E145" s="33"/>
      <x:c r="F145" s="64"/>
      <x:c r="G145" s="33"/>
      <x:c r="H145" s="33"/>
      <x:c r="I145" s="33"/>
      <x:c r="J145" s="33"/>
      <x:c r="K145" s="33"/>
      <x:c r="L145" s="33"/>
      <x:c r="M145" s="33"/>
      <x:c r="N145" s="101"/>
      <x:c r="O145" s="101"/>
      <x:c r="P145" s="101"/>
      <x:c r="Q145" s="101"/>
      <x:c r="R145" s="105" t="str">
        <x:f>IF(A145="","",IF(COUNTIF($A$2:$A$201,A145)&gt;1,"INVALID - DUPLICATE ID",IF(OR(START!$B$6="",START!$B$7="",START!$B$8="",START!$B$9="",START!$B$10="",START!$B$11="",START!$B$12=""),"UNRESOLVED - START SCOPE",IF(OR(B145="",C145="",D145="",E145="",F145="",G145="",H145="",I145="",J145="",M145="",N145="",P145=""),"UNRESOLVED - ROW INPUT",IF(NOT(OR(EXACT(B145,"CATEGORY / DEFINITION"),EXACT(B145,"PROBLEM / DIAGNOSTIC"),EXACT(B145,"COMPARISON / ALTERNATIVES"),EXACT(B145,"IMPLEMENTATION / EVIDENCE"),EXACT(B145,"PURCHASE / SELECTION"),EXACT(B145,"RISK / OBJECTION"),EXACT(B145,"OTHER"))),"INVALID - PROMPT FAMILY",IF(NOT(OR(EXACT(D145,"Google AI Overviews"),EXACT(D145,"Google AI Mode"),EXACT(D145,"ChatGPT search"),EXACT(D145,"Microsoft Copilot / Bing AI"),EXACT(D145,"Perplexity"),EXACT(D145,"Gemini"),EXACT(D145,"Other"))),"INVALID - SURFACE",IF(AND(NOT(EXACT(START!$B$10,"MULTI-SURFACE")),NOT(EXACT(D145,START!$B$10))),"INVALID - SURFACE OUT OF SCOPE",IF(AND(NOT(EXACT(START!$B$9,"MULTI-LOCALE")),NOT(EXACT(E145,START!$B$9))),"INVALID - LOCALE OUT OF SCOPE",IF(NOT(ISNUMBER(F145)),"INVALID - OBSERVED DATE",IF(OR(F145&lt;START!$B$11,F145&gt;START!$B$12),"INVALID - DATE OUT OF SCOPE",IF(NOT(OR(EXACT(H145,"BRAND / PROVIDER"),EXACT(H145,"CITED SOURCE"),EXACT(H145,"BRAND + SOURCE"),EXACT(H145,"OTHER"))),"INVALID - APPEARANCE TYPE",IF(NOT(OR(EXACT(I145,"DIRECT PROVIDER"),EXACT(I145,"SUBSTITUTE"),EXACT(I145,"PUBLISHER / REFERENCE"),EXACT(I145,"OFFICIAL AUTHORITY / DOCUMENTATION"),EXACT(I145,"MARKETPLACE / DIRECTORY / REVIEW"),EXACT(I145,"COMMUNITY / WITNESS"),EXACT(I145,"ANALYST / RESEARCH"),EXACT(I145,"UNRESOLVED"))),"INVALID - ROLE",IF(NOT(OR(EXACT(J145,"SAME BUYER + JOB"),EXACT(J145,"PARTIAL / SUBSTITUTE"),EXACT(J145,"NONE"),EXACT(J145,"UNKNOWN"))),"INVALID - BUYER OVERLAP",IF(NOT(OR(EXACT(M145,"YES"),EXACT(M145,"NO"),EXACT(M145,"NOT APPLICABLE / NO CITATION"))),"INVALID - PASSAGE CHECK",IF(AND(OR(EXACT(H145,"CITED SOURCE"),EXACT(H145,"BRAND + SOURCE")),EXACT(M145,"NOT APPLICABLE / NO CITATION")),"INVALID - CITATION/PASSAGE CONTRADICTION",IF(NOT(OR(EXACT(N145,"YES"),EXACT(N145,"NO - ONE OBSERVATION"),EXACT(N145,"NOT TESTED YET"))),"INVALID - REPEAT STATE",IF(EXACT(I145,"UNRESOLVED"),"UNRESOLVED - SOURCE ROLE",IF(EXACT(J145,"UNKNOWN"),"UNRESOLVED - BUYER OVERLAP",IF(AND(OR(EXACT(H145,"CITED SOURCE"),EXACT(H145,"BRAND + SOURCE")),EXACT(M145,"NO")),"EVIDENCE INSUFFICIENT - PASSAGE",IF(AND(OR(EXACT(H145,"CITED SOURCE"),EXACT(H145,"BRAND + SOURCE")),EXACT(M145,"YES"),OR(K145="",L145="")),"EVIDENCE INSUFFICIENT - CITATION DETAIL",IF(AND(EXACT(N145,"YES"),O145=""),"UNRESOLVED - REPEAT GROUP",IF(AND(EXACT(I145,"DIRECT PROVIDER"),EXACT(J145,"SAME BUYER + JOB")),"DIRECT COMPETITOR EVIDENCE",IF(AND(EXACT(I145,"SUBSTITUTE"),OR(EXACT(J145,"SAME BUYER + JOB"),EXACT(J145,"PARTIAL / SUBSTITUTE"))),"SUBSTITUTE COMPETITOR EVIDENCE",IF(AND(OR(EXACT(I145,"PUBLISHER / REFERENCE"),EXACT(I145,"OFFICIAL AUTHORITY / DOCUMENTATION"),EXACT(I145,"MARKETPLACE / DIRECTORY / REVIEW"),EXACT(I145,"COMMUNITY / WITNESS"),EXACT(I145,"ANALYST / RESEARCH")),EXACT(J145,"NONE")),"INFLUENTIAL NON-RIVAL SOURCE",IF(EXACT(J145,"NONE"),"NON-RIVAL EVIDENCE OBJECT","CLASSIFIED WITH BOUNDARY")))))))))))))))))))))))))</x:f>
      </x:c>
      <x:c r="S145" s="105" t="str">
        <x:f>IF(A145="","",IF(LEFT(R145,7)="INVALID","Correct the unsupported, contradictory, out-of-scope or duplicate controlled value before interpretation.",IF(R145="UNRESOLVED - START SCOPE","Complete START scope; row validity is intentionally blocked.",IF(R145="UNRESOLVED - ROW INPUT","Complete the required observation fields before interpretation.",IF(R145="UNRESOLVED - SOURCE ROLE","Inspect why the entity/source belongs in the answer and assign its role.",IF(R145="UNRESOLVED - BUYER OVERLAP","Establish same-buyer/same-job, substitute, partial or non-rival status.",IF(R145="UNRESOLVED - REPEAT GROUP","Assign the repeat observation to a repeat group before pattern comparison.",IF(R145="EVIDENCE INSUFFICIENT - PASSAGE","Open the cited source and record what claim or passage it supports.",IF(R145="EVIDENCE INSUFFICIENT - CITATION DETAIL","Record both the cited URL and the supported claim/passage before this citation-based observation can be shared.",IF(R145="DIRECT COMPETITOR EVIDENCE","Compare answer criteria, supporting sources and entity/product evidence before choosing an intervention.",IF(R145="SUBSTITUTE COMPETITOR EVIDENCE","Map substitution conditions and buyer trade-offs before treating the source as like-for-like.",IF(R145="INFLUENTIAL NON-RIVAL SOURCE","Route the gap to source, authority, entity or passage review - not the direct-competitor set.",IF(R145="NON-RIVAL EVIDENCE OBJECT","Use the observation only for the evidence/source role it performs.","Document the boundary before aggregation or handoff.")))))))))))))</x:f>
      </x:c>
      <x:c r="T145" s="105" t="str">
        <x:f>IF(A145="","",IF(OR(LEFT(R145,7)="INVALID",LEFT(R145,10)="UNRESOLVED",LEFT(R145,21)="EVIDENCE INSUFFICIENT",Q145="",P145=""),"NOT READY","READY TO SHARE"))</x:f>
      </x:c>
      <x:c r="U145" s="101"/>
    </x:row>
    <x:row r="146">
      <x:c r="A146" s="33"/>
      <x:c r="B146" s="33"/>
      <x:c r="C146" s="33"/>
      <x:c r="D146" s="33"/>
      <x:c r="E146" s="33"/>
      <x:c r="F146" s="64"/>
      <x:c r="G146" s="33"/>
      <x:c r="H146" s="33"/>
      <x:c r="I146" s="33"/>
      <x:c r="J146" s="33"/>
      <x:c r="K146" s="33"/>
      <x:c r="L146" s="33"/>
      <x:c r="M146" s="33"/>
      <x:c r="N146" s="101"/>
      <x:c r="O146" s="101"/>
      <x:c r="P146" s="101"/>
      <x:c r="Q146" s="101"/>
      <x:c r="R146" s="105" t="str">
        <x:f>IF(A146="","",IF(COUNTIF($A$2:$A$201,A146)&gt;1,"INVALID - DUPLICATE ID",IF(OR(START!$B$6="",START!$B$7="",START!$B$8="",START!$B$9="",START!$B$10="",START!$B$11="",START!$B$12=""),"UNRESOLVED - START SCOPE",IF(OR(B146="",C146="",D146="",E146="",F146="",G146="",H146="",I146="",J146="",M146="",N146="",P146=""),"UNRESOLVED - ROW INPUT",IF(NOT(OR(EXACT(B146,"CATEGORY / DEFINITION"),EXACT(B146,"PROBLEM / DIAGNOSTIC"),EXACT(B146,"COMPARISON / ALTERNATIVES"),EXACT(B146,"IMPLEMENTATION / EVIDENCE"),EXACT(B146,"PURCHASE / SELECTION"),EXACT(B146,"RISK / OBJECTION"),EXACT(B146,"OTHER"))),"INVALID - PROMPT FAMILY",IF(NOT(OR(EXACT(D146,"Google AI Overviews"),EXACT(D146,"Google AI Mode"),EXACT(D146,"ChatGPT search"),EXACT(D146,"Microsoft Copilot / Bing AI"),EXACT(D146,"Perplexity"),EXACT(D146,"Gemini"),EXACT(D146,"Other"))),"INVALID - SURFACE",IF(AND(NOT(EXACT(START!$B$10,"MULTI-SURFACE")),NOT(EXACT(D146,START!$B$10))),"INVALID - SURFACE OUT OF SCOPE",IF(AND(NOT(EXACT(START!$B$9,"MULTI-LOCALE")),NOT(EXACT(E146,START!$B$9))),"INVALID - LOCALE OUT OF SCOPE",IF(NOT(ISNUMBER(F146)),"INVALID - OBSERVED DATE",IF(OR(F146&lt;START!$B$11,F146&gt;START!$B$12),"INVALID - DATE OUT OF SCOPE",IF(NOT(OR(EXACT(H146,"BRAND / PROVIDER"),EXACT(H146,"CITED SOURCE"),EXACT(H146,"BRAND + SOURCE"),EXACT(H146,"OTHER"))),"INVALID - APPEARANCE TYPE",IF(NOT(OR(EXACT(I146,"DIRECT PROVIDER"),EXACT(I146,"SUBSTITUTE"),EXACT(I146,"PUBLISHER / REFERENCE"),EXACT(I146,"OFFICIAL AUTHORITY / DOCUMENTATION"),EXACT(I146,"MARKETPLACE / DIRECTORY / REVIEW"),EXACT(I146,"COMMUNITY / WITNESS"),EXACT(I146,"ANALYST / RESEARCH"),EXACT(I146,"UNRESOLVED"))),"INVALID - ROLE",IF(NOT(OR(EXACT(J146,"SAME BUYER + JOB"),EXACT(J146,"PARTIAL / SUBSTITUTE"),EXACT(J146,"NONE"),EXACT(J146,"UNKNOWN"))),"INVALID - BUYER OVERLAP",IF(NOT(OR(EXACT(M146,"YES"),EXACT(M146,"NO"),EXACT(M146,"NOT APPLICABLE / NO CITATION"))),"INVALID - PASSAGE CHECK",IF(AND(OR(EXACT(H146,"CITED SOURCE"),EXACT(H146,"BRAND + SOURCE")),EXACT(M146,"NOT APPLICABLE / NO CITATION")),"INVALID - CITATION/PASSAGE CONTRADICTION",IF(NOT(OR(EXACT(N146,"YES"),EXACT(N146,"NO - ONE OBSERVATION"),EXACT(N146,"NOT TESTED YET"))),"INVALID - REPEAT STATE",IF(EXACT(I146,"UNRESOLVED"),"UNRESOLVED - SOURCE ROLE",IF(EXACT(J146,"UNKNOWN"),"UNRESOLVED - BUYER OVERLAP",IF(AND(OR(EXACT(H146,"CITED SOURCE"),EXACT(H146,"BRAND + SOURCE")),EXACT(M146,"NO")),"EVIDENCE INSUFFICIENT - PASSAGE",IF(AND(OR(EXACT(H146,"CITED SOURCE"),EXACT(H146,"BRAND + SOURCE")),EXACT(M146,"YES"),OR(K146="",L146="")),"EVIDENCE INSUFFICIENT - CITATION DETAIL",IF(AND(EXACT(N146,"YES"),O146=""),"UNRESOLVED - REPEAT GROUP",IF(AND(EXACT(I146,"DIRECT PROVIDER"),EXACT(J146,"SAME BUYER + JOB")),"DIRECT COMPETITOR EVIDENCE",IF(AND(EXACT(I146,"SUBSTITUTE"),OR(EXACT(J146,"SAME BUYER + JOB"),EXACT(J146,"PARTIAL / SUBSTITUTE"))),"SUBSTITUTE COMPETITOR EVIDENCE",IF(AND(OR(EXACT(I146,"PUBLISHER / REFERENCE"),EXACT(I146,"OFFICIAL AUTHORITY / DOCUMENTATION"),EXACT(I146,"MARKETPLACE / DIRECTORY / REVIEW"),EXACT(I146,"COMMUNITY / WITNESS"),EXACT(I146,"ANALYST / RESEARCH")),EXACT(J146,"NONE")),"INFLUENTIAL NON-RIVAL SOURCE",IF(EXACT(J146,"NONE"),"NON-RIVAL EVIDENCE OBJECT","CLASSIFIED WITH BOUNDARY")))))))))))))))))))))))))</x:f>
      </x:c>
      <x:c r="S146" s="105" t="str">
        <x:f>IF(A146="","",IF(LEFT(R146,7)="INVALID","Correct the unsupported, contradictory, out-of-scope or duplicate controlled value before interpretation.",IF(R146="UNRESOLVED - START SCOPE","Complete START scope; row validity is intentionally blocked.",IF(R146="UNRESOLVED - ROW INPUT","Complete the required observation fields before interpretation.",IF(R146="UNRESOLVED - SOURCE ROLE","Inspect why the entity/source belongs in the answer and assign its role.",IF(R146="UNRESOLVED - BUYER OVERLAP","Establish same-buyer/same-job, substitute, partial or non-rival status.",IF(R146="UNRESOLVED - REPEAT GROUP","Assign the repeat observation to a repeat group before pattern comparison.",IF(R146="EVIDENCE INSUFFICIENT - PASSAGE","Open the cited source and record what claim or passage it supports.",IF(R146="EVIDENCE INSUFFICIENT - CITATION DETAIL","Record both the cited URL and the supported claim/passage before this citation-based observation can be shared.",IF(R146="DIRECT COMPETITOR EVIDENCE","Compare answer criteria, supporting sources and entity/product evidence before choosing an intervention.",IF(R146="SUBSTITUTE COMPETITOR EVIDENCE","Map substitution conditions and buyer trade-offs before treating the source as like-for-like.",IF(R146="INFLUENTIAL NON-RIVAL SOURCE","Route the gap to source, authority, entity or passage review - not the direct-competitor set.",IF(R146="NON-RIVAL EVIDENCE OBJECT","Use the observation only for the evidence/source role it performs.","Document the boundary before aggregation or handoff.")))))))))))))</x:f>
      </x:c>
      <x:c r="T146" s="105" t="str">
        <x:f>IF(A146="","",IF(OR(LEFT(R146,7)="INVALID",LEFT(R146,10)="UNRESOLVED",LEFT(R146,21)="EVIDENCE INSUFFICIENT",Q146="",P146=""),"NOT READY","READY TO SHARE"))</x:f>
      </x:c>
      <x:c r="U146" s="101"/>
    </x:row>
    <x:row r="147">
      <x:c r="A147" s="33"/>
      <x:c r="B147" s="33"/>
      <x:c r="C147" s="33"/>
      <x:c r="D147" s="33"/>
      <x:c r="E147" s="33"/>
      <x:c r="F147" s="64"/>
      <x:c r="G147" s="33"/>
      <x:c r="H147" s="33"/>
      <x:c r="I147" s="33"/>
      <x:c r="J147" s="33"/>
      <x:c r="K147" s="33"/>
      <x:c r="L147" s="33"/>
      <x:c r="M147" s="33"/>
      <x:c r="N147" s="101"/>
      <x:c r="O147" s="101"/>
      <x:c r="P147" s="101"/>
      <x:c r="Q147" s="101"/>
      <x:c r="R147" s="105" t="str">
        <x:f>IF(A147="","",IF(COUNTIF($A$2:$A$201,A147)&gt;1,"INVALID - DUPLICATE ID",IF(OR(START!$B$6="",START!$B$7="",START!$B$8="",START!$B$9="",START!$B$10="",START!$B$11="",START!$B$12=""),"UNRESOLVED - START SCOPE",IF(OR(B147="",C147="",D147="",E147="",F147="",G147="",H147="",I147="",J147="",M147="",N147="",P147=""),"UNRESOLVED - ROW INPUT",IF(NOT(OR(EXACT(B147,"CATEGORY / DEFINITION"),EXACT(B147,"PROBLEM / DIAGNOSTIC"),EXACT(B147,"COMPARISON / ALTERNATIVES"),EXACT(B147,"IMPLEMENTATION / EVIDENCE"),EXACT(B147,"PURCHASE / SELECTION"),EXACT(B147,"RISK / OBJECTION"),EXACT(B147,"OTHER"))),"INVALID - PROMPT FAMILY",IF(NOT(OR(EXACT(D147,"Google AI Overviews"),EXACT(D147,"Google AI Mode"),EXACT(D147,"ChatGPT search"),EXACT(D147,"Microsoft Copilot / Bing AI"),EXACT(D147,"Perplexity"),EXACT(D147,"Gemini"),EXACT(D147,"Other"))),"INVALID - SURFACE",IF(AND(NOT(EXACT(START!$B$10,"MULTI-SURFACE")),NOT(EXACT(D147,START!$B$10))),"INVALID - SURFACE OUT OF SCOPE",IF(AND(NOT(EXACT(START!$B$9,"MULTI-LOCALE")),NOT(EXACT(E147,START!$B$9))),"INVALID - LOCALE OUT OF SCOPE",IF(NOT(ISNUMBER(F147)),"INVALID - OBSERVED DATE",IF(OR(F147&lt;START!$B$11,F147&gt;START!$B$12),"INVALID - DATE OUT OF SCOPE",IF(NOT(OR(EXACT(H147,"BRAND / PROVIDER"),EXACT(H147,"CITED SOURCE"),EXACT(H147,"BRAND + SOURCE"),EXACT(H147,"OTHER"))),"INVALID - APPEARANCE TYPE",IF(NOT(OR(EXACT(I147,"DIRECT PROVIDER"),EXACT(I147,"SUBSTITUTE"),EXACT(I147,"PUBLISHER / REFERENCE"),EXACT(I147,"OFFICIAL AUTHORITY / DOCUMENTATION"),EXACT(I147,"MARKETPLACE / DIRECTORY / REVIEW"),EXACT(I147,"COMMUNITY / WITNESS"),EXACT(I147,"ANALYST / RESEARCH"),EXACT(I147,"UNRESOLVED"))),"INVALID - ROLE",IF(NOT(OR(EXACT(J147,"SAME BUYER + JOB"),EXACT(J147,"PARTIAL / SUBSTITUTE"),EXACT(J147,"NONE"),EXACT(J147,"UNKNOWN"))),"INVALID - BUYER OVERLAP",IF(NOT(OR(EXACT(M147,"YES"),EXACT(M147,"NO"),EXACT(M147,"NOT APPLICABLE / NO CITATION"))),"INVALID - PASSAGE CHECK",IF(AND(OR(EXACT(H147,"CITED SOURCE"),EXACT(H147,"BRAND + SOURCE")),EXACT(M147,"NOT APPLICABLE / NO CITATION")),"INVALID - CITATION/PASSAGE CONTRADICTION",IF(NOT(OR(EXACT(N147,"YES"),EXACT(N147,"NO - ONE OBSERVATION"),EXACT(N147,"NOT TESTED YET"))),"INVALID - REPEAT STATE",IF(EXACT(I147,"UNRESOLVED"),"UNRESOLVED - SOURCE ROLE",IF(EXACT(J147,"UNKNOWN"),"UNRESOLVED - BUYER OVERLAP",IF(AND(OR(EXACT(H147,"CITED SOURCE"),EXACT(H147,"BRAND + SOURCE")),EXACT(M147,"NO")),"EVIDENCE INSUFFICIENT - PASSAGE",IF(AND(OR(EXACT(H147,"CITED SOURCE"),EXACT(H147,"BRAND + SOURCE")),EXACT(M147,"YES"),OR(K147="",L147="")),"EVIDENCE INSUFFICIENT - CITATION DETAIL",IF(AND(EXACT(N147,"YES"),O147=""),"UNRESOLVED - REPEAT GROUP",IF(AND(EXACT(I147,"DIRECT PROVIDER"),EXACT(J147,"SAME BUYER + JOB")),"DIRECT COMPETITOR EVIDENCE",IF(AND(EXACT(I147,"SUBSTITUTE"),OR(EXACT(J147,"SAME BUYER + JOB"),EXACT(J147,"PARTIAL / SUBSTITUTE"))),"SUBSTITUTE COMPETITOR EVIDENCE",IF(AND(OR(EXACT(I147,"PUBLISHER / REFERENCE"),EXACT(I147,"OFFICIAL AUTHORITY / DOCUMENTATION"),EXACT(I147,"MARKETPLACE / DIRECTORY / REVIEW"),EXACT(I147,"COMMUNITY / WITNESS"),EXACT(I147,"ANALYST / RESEARCH")),EXACT(J147,"NONE")),"INFLUENTIAL NON-RIVAL SOURCE",IF(EXACT(J147,"NONE"),"NON-RIVAL EVIDENCE OBJECT","CLASSIFIED WITH BOUNDARY")))))))))))))))))))))))))</x:f>
      </x:c>
      <x:c r="S147" s="105" t="str">
        <x:f>IF(A147="","",IF(LEFT(R147,7)="INVALID","Correct the unsupported, contradictory, out-of-scope or duplicate controlled value before interpretation.",IF(R147="UNRESOLVED - START SCOPE","Complete START scope; row validity is intentionally blocked.",IF(R147="UNRESOLVED - ROW INPUT","Complete the required observation fields before interpretation.",IF(R147="UNRESOLVED - SOURCE ROLE","Inspect why the entity/source belongs in the answer and assign its role.",IF(R147="UNRESOLVED - BUYER OVERLAP","Establish same-buyer/same-job, substitute, partial or non-rival status.",IF(R147="UNRESOLVED - REPEAT GROUP","Assign the repeat observation to a repeat group before pattern comparison.",IF(R147="EVIDENCE INSUFFICIENT - PASSAGE","Open the cited source and record what claim or passage it supports.",IF(R147="EVIDENCE INSUFFICIENT - CITATION DETAIL","Record both the cited URL and the supported claim/passage before this citation-based observation can be shared.",IF(R147="DIRECT COMPETITOR EVIDENCE","Compare answer criteria, supporting sources and entity/product evidence before choosing an intervention.",IF(R147="SUBSTITUTE COMPETITOR EVIDENCE","Map substitution conditions and buyer trade-offs before treating the source as like-for-like.",IF(R147="INFLUENTIAL NON-RIVAL SOURCE","Route the gap to source, authority, entity or passage review - not the direct-competitor set.",IF(R147="NON-RIVAL EVIDENCE OBJECT","Use the observation only for the evidence/source role it performs.","Document the boundary before aggregation or handoff.")))))))))))))</x:f>
      </x:c>
      <x:c r="T147" s="105" t="str">
        <x:f>IF(A147="","",IF(OR(LEFT(R147,7)="INVALID",LEFT(R147,10)="UNRESOLVED",LEFT(R147,21)="EVIDENCE INSUFFICIENT",Q147="",P147=""),"NOT READY","READY TO SHARE"))</x:f>
      </x:c>
      <x:c r="U147" s="101"/>
    </x:row>
    <x:row r="148">
      <x:c r="A148" s="33"/>
      <x:c r="B148" s="33"/>
      <x:c r="C148" s="33"/>
      <x:c r="D148" s="33"/>
      <x:c r="E148" s="33"/>
      <x:c r="F148" s="64"/>
      <x:c r="G148" s="33"/>
      <x:c r="H148" s="33"/>
      <x:c r="I148" s="33"/>
      <x:c r="J148" s="33"/>
      <x:c r="K148" s="33"/>
      <x:c r="L148" s="33"/>
      <x:c r="M148" s="33"/>
      <x:c r="N148" s="101"/>
      <x:c r="O148" s="101"/>
      <x:c r="P148" s="101"/>
      <x:c r="Q148" s="101"/>
      <x:c r="R148" s="105" t="str">
        <x:f>IF(A148="","",IF(COUNTIF($A$2:$A$201,A148)&gt;1,"INVALID - DUPLICATE ID",IF(OR(START!$B$6="",START!$B$7="",START!$B$8="",START!$B$9="",START!$B$10="",START!$B$11="",START!$B$12=""),"UNRESOLVED - START SCOPE",IF(OR(B148="",C148="",D148="",E148="",F148="",G148="",H148="",I148="",J148="",M148="",N148="",P148=""),"UNRESOLVED - ROW INPUT",IF(NOT(OR(EXACT(B148,"CATEGORY / DEFINITION"),EXACT(B148,"PROBLEM / DIAGNOSTIC"),EXACT(B148,"COMPARISON / ALTERNATIVES"),EXACT(B148,"IMPLEMENTATION / EVIDENCE"),EXACT(B148,"PURCHASE / SELECTION"),EXACT(B148,"RISK / OBJECTION"),EXACT(B148,"OTHER"))),"INVALID - PROMPT FAMILY",IF(NOT(OR(EXACT(D148,"Google AI Overviews"),EXACT(D148,"Google AI Mode"),EXACT(D148,"ChatGPT search"),EXACT(D148,"Microsoft Copilot / Bing AI"),EXACT(D148,"Perplexity"),EXACT(D148,"Gemini"),EXACT(D148,"Other"))),"INVALID - SURFACE",IF(AND(NOT(EXACT(START!$B$10,"MULTI-SURFACE")),NOT(EXACT(D148,START!$B$10))),"INVALID - SURFACE OUT OF SCOPE",IF(AND(NOT(EXACT(START!$B$9,"MULTI-LOCALE")),NOT(EXACT(E148,START!$B$9))),"INVALID - LOCALE OUT OF SCOPE",IF(NOT(ISNUMBER(F148)),"INVALID - OBSERVED DATE",IF(OR(F148&lt;START!$B$11,F148&gt;START!$B$12),"INVALID - DATE OUT OF SCOPE",IF(NOT(OR(EXACT(H148,"BRAND / PROVIDER"),EXACT(H148,"CITED SOURCE"),EXACT(H148,"BRAND + SOURCE"),EXACT(H148,"OTHER"))),"INVALID - APPEARANCE TYPE",IF(NOT(OR(EXACT(I148,"DIRECT PROVIDER"),EXACT(I148,"SUBSTITUTE"),EXACT(I148,"PUBLISHER / REFERENCE"),EXACT(I148,"OFFICIAL AUTHORITY / DOCUMENTATION"),EXACT(I148,"MARKETPLACE / DIRECTORY / REVIEW"),EXACT(I148,"COMMUNITY / WITNESS"),EXACT(I148,"ANALYST / RESEARCH"),EXACT(I148,"UNRESOLVED"))),"INVALID - ROLE",IF(NOT(OR(EXACT(J148,"SAME BUYER + JOB"),EXACT(J148,"PARTIAL / SUBSTITUTE"),EXACT(J148,"NONE"),EXACT(J148,"UNKNOWN"))),"INVALID - BUYER OVERLAP",IF(NOT(OR(EXACT(M148,"YES"),EXACT(M148,"NO"),EXACT(M148,"NOT APPLICABLE / NO CITATION"))),"INVALID - PASSAGE CHECK",IF(AND(OR(EXACT(H148,"CITED SOURCE"),EXACT(H148,"BRAND + SOURCE")),EXACT(M148,"NOT APPLICABLE / NO CITATION")),"INVALID - CITATION/PASSAGE CONTRADICTION",IF(NOT(OR(EXACT(N148,"YES"),EXACT(N148,"NO - ONE OBSERVATION"),EXACT(N148,"NOT TESTED YET"))),"INVALID - REPEAT STATE",IF(EXACT(I148,"UNRESOLVED"),"UNRESOLVED - SOURCE ROLE",IF(EXACT(J148,"UNKNOWN"),"UNRESOLVED - BUYER OVERLAP",IF(AND(OR(EXACT(H148,"CITED SOURCE"),EXACT(H148,"BRAND + SOURCE")),EXACT(M148,"NO")),"EVIDENCE INSUFFICIENT - PASSAGE",IF(AND(OR(EXACT(H148,"CITED SOURCE"),EXACT(H148,"BRAND + SOURCE")),EXACT(M148,"YES"),OR(K148="",L148="")),"EVIDENCE INSUFFICIENT - CITATION DETAIL",IF(AND(EXACT(N148,"YES"),O148=""),"UNRESOLVED - REPEAT GROUP",IF(AND(EXACT(I148,"DIRECT PROVIDER"),EXACT(J148,"SAME BUYER + JOB")),"DIRECT COMPETITOR EVIDENCE",IF(AND(EXACT(I148,"SUBSTITUTE"),OR(EXACT(J148,"SAME BUYER + JOB"),EXACT(J148,"PARTIAL / SUBSTITUTE"))),"SUBSTITUTE COMPETITOR EVIDENCE",IF(AND(OR(EXACT(I148,"PUBLISHER / REFERENCE"),EXACT(I148,"OFFICIAL AUTHORITY / DOCUMENTATION"),EXACT(I148,"MARKETPLACE / DIRECTORY / REVIEW"),EXACT(I148,"COMMUNITY / WITNESS"),EXACT(I148,"ANALYST / RESEARCH")),EXACT(J148,"NONE")),"INFLUENTIAL NON-RIVAL SOURCE",IF(EXACT(J148,"NONE"),"NON-RIVAL EVIDENCE OBJECT","CLASSIFIED WITH BOUNDARY")))))))))))))))))))))))))</x:f>
      </x:c>
      <x:c r="S148" s="105" t="str">
        <x:f>IF(A148="","",IF(LEFT(R148,7)="INVALID","Correct the unsupported, contradictory, out-of-scope or duplicate controlled value before interpretation.",IF(R148="UNRESOLVED - START SCOPE","Complete START scope; row validity is intentionally blocked.",IF(R148="UNRESOLVED - ROW INPUT","Complete the required observation fields before interpretation.",IF(R148="UNRESOLVED - SOURCE ROLE","Inspect why the entity/source belongs in the answer and assign its role.",IF(R148="UNRESOLVED - BUYER OVERLAP","Establish same-buyer/same-job, substitute, partial or non-rival status.",IF(R148="UNRESOLVED - REPEAT GROUP","Assign the repeat observation to a repeat group before pattern comparison.",IF(R148="EVIDENCE INSUFFICIENT - PASSAGE","Open the cited source and record what claim or passage it supports.",IF(R148="EVIDENCE INSUFFICIENT - CITATION DETAIL","Record both the cited URL and the supported claim/passage before this citation-based observation can be shared.",IF(R148="DIRECT COMPETITOR EVIDENCE","Compare answer criteria, supporting sources and entity/product evidence before choosing an intervention.",IF(R148="SUBSTITUTE COMPETITOR EVIDENCE","Map substitution conditions and buyer trade-offs before treating the source as like-for-like.",IF(R148="INFLUENTIAL NON-RIVAL SOURCE","Route the gap to source, authority, entity or passage review - not the direct-competitor set.",IF(R148="NON-RIVAL EVIDENCE OBJECT","Use the observation only for the evidence/source role it performs.","Document the boundary before aggregation or handoff.")))))))))))))</x:f>
      </x:c>
      <x:c r="T148" s="105" t="str">
        <x:f>IF(A148="","",IF(OR(LEFT(R148,7)="INVALID",LEFT(R148,10)="UNRESOLVED",LEFT(R148,21)="EVIDENCE INSUFFICIENT",Q148="",P148=""),"NOT READY","READY TO SHARE"))</x:f>
      </x:c>
      <x:c r="U148" s="101"/>
    </x:row>
    <x:row r="149">
      <x:c r="A149" s="33"/>
      <x:c r="B149" s="33"/>
      <x:c r="C149" s="33"/>
      <x:c r="D149" s="33"/>
      <x:c r="E149" s="33"/>
      <x:c r="F149" s="64"/>
      <x:c r="G149" s="33"/>
      <x:c r="H149" s="33"/>
      <x:c r="I149" s="33"/>
      <x:c r="J149" s="33"/>
      <x:c r="K149" s="33"/>
      <x:c r="L149" s="33"/>
      <x:c r="M149" s="33"/>
      <x:c r="N149" s="101"/>
      <x:c r="O149" s="101"/>
      <x:c r="P149" s="101"/>
      <x:c r="Q149" s="101"/>
      <x:c r="R149" s="105" t="str">
        <x:f>IF(A149="","",IF(COUNTIF($A$2:$A$201,A149)&gt;1,"INVALID - DUPLICATE ID",IF(OR(START!$B$6="",START!$B$7="",START!$B$8="",START!$B$9="",START!$B$10="",START!$B$11="",START!$B$12=""),"UNRESOLVED - START SCOPE",IF(OR(B149="",C149="",D149="",E149="",F149="",G149="",H149="",I149="",J149="",M149="",N149="",P149=""),"UNRESOLVED - ROW INPUT",IF(NOT(OR(EXACT(B149,"CATEGORY / DEFINITION"),EXACT(B149,"PROBLEM / DIAGNOSTIC"),EXACT(B149,"COMPARISON / ALTERNATIVES"),EXACT(B149,"IMPLEMENTATION / EVIDENCE"),EXACT(B149,"PURCHASE / SELECTION"),EXACT(B149,"RISK / OBJECTION"),EXACT(B149,"OTHER"))),"INVALID - PROMPT FAMILY",IF(NOT(OR(EXACT(D149,"Google AI Overviews"),EXACT(D149,"Google AI Mode"),EXACT(D149,"ChatGPT search"),EXACT(D149,"Microsoft Copilot / Bing AI"),EXACT(D149,"Perplexity"),EXACT(D149,"Gemini"),EXACT(D149,"Other"))),"INVALID - SURFACE",IF(AND(NOT(EXACT(START!$B$10,"MULTI-SURFACE")),NOT(EXACT(D149,START!$B$10))),"INVALID - SURFACE OUT OF SCOPE",IF(AND(NOT(EXACT(START!$B$9,"MULTI-LOCALE")),NOT(EXACT(E149,START!$B$9))),"INVALID - LOCALE OUT OF SCOPE",IF(NOT(ISNUMBER(F149)),"INVALID - OBSERVED DATE",IF(OR(F149&lt;START!$B$11,F149&gt;START!$B$12),"INVALID - DATE OUT OF SCOPE",IF(NOT(OR(EXACT(H149,"BRAND / PROVIDER"),EXACT(H149,"CITED SOURCE"),EXACT(H149,"BRAND + SOURCE"),EXACT(H149,"OTHER"))),"INVALID - APPEARANCE TYPE",IF(NOT(OR(EXACT(I149,"DIRECT PROVIDER"),EXACT(I149,"SUBSTITUTE"),EXACT(I149,"PUBLISHER / REFERENCE"),EXACT(I149,"OFFICIAL AUTHORITY / DOCUMENTATION"),EXACT(I149,"MARKETPLACE / DIRECTORY / REVIEW"),EXACT(I149,"COMMUNITY / WITNESS"),EXACT(I149,"ANALYST / RESEARCH"),EXACT(I149,"UNRESOLVED"))),"INVALID - ROLE",IF(NOT(OR(EXACT(J149,"SAME BUYER + JOB"),EXACT(J149,"PARTIAL / SUBSTITUTE"),EXACT(J149,"NONE"),EXACT(J149,"UNKNOWN"))),"INVALID - BUYER OVERLAP",IF(NOT(OR(EXACT(M149,"YES"),EXACT(M149,"NO"),EXACT(M149,"NOT APPLICABLE / NO CITATION"))),"INVALID - PASSAGE CHECK",IF(AND(OR(EXACT(H149,"CITED SOURCE"),EXACT(H149,"BRAND + SOURCE")),EXACT(M149,"NOT APPLICABLE / NO CITATION")),"INVALID - CITATION/PASSAGE CONTRADICTION",IF(NOT(OR(EXACT(N149,"YES"),EXACT(N149,"NO - ONE OBSERVATION"),EXACT(N149,"NOT TESTED YET"))),"INVALID - REPEAT STATE",IF(EXACT(I149,"UNRESOLVED"),"UNRESOLVED - SOURCE ROLE",IF(EXACT(J149,"UNKNOWN"),"UNRESOLVED - BUYER OVERLAP",IF(AND(OR(EXACT(H149,"CITED SOURCE"),EXACT(H149,"BRAND + SOURCE")),EXACT(M149,"NO")),"EVIDENCE INSUFFICIENT - PASSAGE",IF(AND(OR(EXACT(H149,"CITED SOURCE"),EXACT(H149,"BRAND + SOURCE")),EXACT(M149,"YES"),OR(K149="",L149="")),"EVIDENCE INSUFFICIENT - CITATION DETAIL",IF(AND(EXACT(N149,"YES"),O149=""),"UNRESOLVED - REPEAT GROUP",IF(AND(EXACT(I149,"DIRECT PROVIDER"),EXACT(J149,"SAME BUYER + JOB")),"DIRECT COMPETITOR EVIDENCE",IF(AND(EXACT(I149,"SUBSTITUTE"),OR(EXACT(J149,"SAME BUYER + JOB"),EXACT(J149,"PARTIAL / SUBSTITUTE"))),"SUBSTITUTE COMPETITOR EVIDENCE",IF(AND(OR(EXACT(I149,"PUBLISHER / REFERENCE"),EXACT(I149,"OFFICIAL AUTHORITY / DOCUMENTATION"),EXACT(I149,"MARKETPLACE / DIRECTORY / REVIEW"),EXACT(I149,"COMMUNITY / WITNESS"),EXACT(I149,"ANALYST / RESEARCH")),EXACT(J149,"NONE")),"INFLUENTIAL NON-RIVAL SOURCE",IF(EXACT(J149,"NONE"),"NON-RIVAL EVIDENCE OBJECT","CLASSIFIED WITH BOUNDARY")))))))))))))))))))))))))</x:f>
      </x:c>
      <x:c r="S149" s="105" t="str">
        <x:f>IF(A149="","",IF(LEFT(R149,7)="INVALID","Correct the unsupported, contradictory, out-of-scope or duplicate controlled value before interpretation.",IF(R149="UNRESOLVED - START SCOPE","Complete START scope; row validity is intentionally blocked.",IF(R149="UNRESOLVED - ROW INPUT","Complete the required observation fields before interpretation.",IF(R149="UNRESOLVED - SOURCE ROLE","Inspect why the entity/source belongs in the answer and assign its role.",IF(R149="UNRESOLVED - BUYER OVERLAP","Establish same-buyer/same-job, substitute, partial or non-rival status.",IF(R149="UNRESOLVED - REPEAT GROUP","Assign the repeat observation to a repeat group before pattern comparison.",IF(R149="EVIDENCE INSUFFICIENT - PASSAGE","Open the cited source and record what claim or passage it supports.",IF(R149="EVIDENCE INSUFFICIENT - CITATION DETAIL","Record both the cited URL and the supported claim/passage before this citation-based observation can be shared.",IF(R149="DIRECT COMPETITOR EVIDENCE","Compare answer criteria, supporting sources and entity/product evidence before choosing an intervention.",IF(R149="SUBSTITUTE COMPETITOR EVIDENCE","Map substitution conditions and buyer trade-offs before treating the source as like-for-like.",IF(R149="INFLUENTIAL NON-RIVAL SOURCE","Route the gap to source, authority, entity or passage review - not the direct-competitor set.",IF(R149="NON-RIVAL EVIDENCE OBJECT","Use the observation only for the evidence/source role it performs.","Document the boundary before aggregation or handoff.")))))))))))))</x:f>
      </x:c>
      <x:c r="T149" s="105" t="str">
        <x:f>IF(A149="","",IF(OR(LEFT(R149,7)="INVALID",LEFT(R149,10)="UNRESOLVED",LEFT(R149,21)="EVIDENCE INSUFFICIENT",Q149="",P149=""),"NOT READY","READY TO SHARE"))</x:f>
      </x:c>
      <x:c r="U149" s="101"/>
    </x:row>
    <x:row r="150">
      <x:c r="A150" s="33"/>
      <x:c r="B150" s="33"/>
      <x:c r="C150" s="33"/>
      <x:c r="D150" s="33"/>
      <x:c r="E150" s="33"/>
      <x:c r="F150" s="64"/>
      <x:c r="G150" s="33"/>
      <x:c r="H150" s="33"/>
      <x:c r="I150" s="33"/>
      <x:c r="J150" s="33"/>
      <x:c r="K150" s="33"/>
      <x:c r="L150" s="33"/>
      <x:c r="M150" s="33"/>
      <x:c r="N150" s="101"/>
      <x:c r="O150" s="101"/>
      <x:c r="P150" s="101"/>
      <x:c r="Q150" s="101"/>
      <x:c r="R150" s="105" t="str">
        <x:f>IF(A150="","",IF(COUNTIF($A$2:$A$201,A150)&gt;1,"INVALID - DUPLICATE ID",IF(OR(START!$B$6="",START!$B$7="",START!$B$8="",START!$B$9="",START!$B$10="",START!$B$11="",START!$B$12=""),"UNRESOLVED - START SCOPE",IF(OR(B150="",C150="",D150="",E150="",F150="",G150="",H150="",I150="",J150="",M150="",N150="",P150=""),"UNRESOLVED - ROW INPUT",IF(NOT(OR(EXACT(B150,"CATEGORY / DEFINITION"),EXACT(B150,"PROBLEM / DIAGNOSTIC"),EXACT(B150,"COMPARISON / ALTERNATIVES"),EXACT(B150,"IMPLEMENTATION / EVIDENCE"),EXACT(B150,"PURCHASE / SELECTION"),EXACT(B150,"RISK / OBJECTION"),EXACT(B150,"OTHER"))),"INVALID - PROMPT FAMILY",IF(NOT(OR(EXACT(D150,"Google AI Overviews"),EXACT(D150,"Google AI Mode"),EXACT(D150,"ChatGPT search"),EXACT(D150,"Microsoft Copilot / Bing AI"),EXACT(D150,"Perplexity"),EXACT(D150,"Gemini"),EXACT(D150,"Other"))),"INVALID - SURFACE",IF(AND(NOT(EXACT(START!$B$10,"MULTI-SURFACE")),NOT(EXACT(D150,START!$B$10))),"INVALID - SURFACE OUT OF SCOPE",IF(AND(NOT(EXACT(START!$B$9,"MULTI-LOCALE")),NOT(EXACT(E150,START!$B$9))),"INVALID - LOCALE OUT OF SCOPE",IF(NOT(ISNUMBER(F150)),"INVALID - OBSERVED DATE",IF(OR(F150&lt;START!$B$11,F150&gt;START!$B$12),"INVALID - DATE OUT OF SCOPE",IF(NOT(OR(EXACT(H150,"BRAND / PROVIDER"),EXACT(H150,"CITED SOURCE"),EXACT(H150,"BRAND + SOURCE"),EXACT(H150,"OTHER"))),"INVALID - APPEARANCE TYPE",IF(NOT(OR(EXACT(I150,"DIRECT PROVIDER"),EXACT(I150,"SUBSTITUTE"),EXACT(I150,"PUBLISHER / REFERENCE"),EXACT(I150,"OFFICIAL AUTHORITY / DOCUMENTATION"),EXACT(I150,"MARKETPLACE / DIRECTORY / REVIEW"),EXACT(I150,"COMMUNITY / WITNESS"),EXACT(I150,"ANALYST / RESEARCH"),EXACT(I150,"UNRESOLVED"))),"INVALID - ROLE",IF(NOT(OR(EXACT(J150,"SAME BUYER + JOB"),EXACT(J150,"PARTIAL / SUBSTITUTE"),EXACT(J150,"NONE"),EXACT(J150,"UNKNOWN"))),"INVALID - BUYER OVERLAP",IF(NOT(OR(EXACT(M150,"YES"),EXACT(M150,"NO"),EXACT(M150,"NOT APPLICABLE / NO CITATION"))),"INVALID - PASSAGE CHECK",IF(AND(OR(EXACT(H150,"CITED SOURCE"),EXACT(H150,"BRAND + SOURCE")),EXACT(M150,"NOT APPLICABLE / NO CITATION")),"INVALID - CITATION/PASSAGE CONTRADICTION",IF(NOT(OR(EXACT(N150,"YES"),EXACT(N150,"NO - ONE OBSERVATION"),EXACT(N150,"NOT TESTED YET"))),"INVALID - REPEAT STATE",IF(EXACT(I150,"UNRESOLVED"),"UNRESOLVED - SOURCE ROLE",IF(EXACT(J150,"UNKNOWN"),"UNRESOLVED - BUYER OVERLAP",IF(AND(OR(EXACT(H150,"CITED SOURCE"),EXACT(H150,"BRAND + SOURCE")),EXACT(M150,"NO")),"EVIDENCE INSUFFICIENT - PASSAGE",IF(AND(OR(EXACT(H150,"CITED SOURCE"),EXACT(H150,"BRAND + SOURCE")),EXACT(M150,"YES"),OR(K150="",L150="")),"EVIDENCE INSUFFICIENT - CITATION DETAIL",IF(AND(EXACT(N150,"YES"),O150=""),"UNRESOLVED - REPEAT GROUP",IF(AND(EXACT(I150,"DIRECT PROVIDER"),EXACT(J150,"SAME BUYER + JOB")),"DIRECT COMPETITOR EVIDENCE",IF(AND(EXACT(I150,"SUBSTITUTE"),OR(EXACT(J150,"SAME BUYER + JOB"),EXACT(J150,"PARTIAL / SUBSTITUTE"))),"SUBSTITUTE COMPETITOR EVIDENCE",IF(AND(OR(EXACT(I150,"PUBLISHER / REFERENCE"),EXACT(I150,"OFFICIAL AUTHORITY / DOCUMENTATION"),EXACT(I150,"MARKETPLACE / DIRECTORY / REVIEW"),EXACT(I150,"COMMUNITY / WITNESS"),EXACT(I150,"ANALYST / RESEARCH")),EXACT(J150,"NONE")),"INFLUENTIAL NON-RIVAL SOURCE",IF(EXACT(J150,"NONE"),"NON-RIVAL EVIDENCE OBJECT","CLASSIFIED WITH BOUNDARY")))))))))))))))))))))))))</x:f>
      </x:c>
      <x:c r="S150" s="105" t="str">
        <x:f>IF(A150="","",IF(LEFT(R150,7)="INVALID","Correct the unsupported, contradictory, out-of-scope or duplicate controlled value before interpretation.",IF(R150="UNRESOLVED - START SCOPE","Complete START scope; row validity is intentionally blocked.",IF(R150="UNRESOLVED - ROW INPUT","Complete the required observation fields before interpretation.",IF(R150="UNRESOLVED - SOURCE ROLE","Inspect why the entity/source belongs in the answer and assign its role.",IF(R150="UNRESOLVED - BUYER OVERLAP","Establish same-buyer/same-job, substitute, partial or non-rival status.",IF(R150="UNRESOLVED - REPEAT GROUP","Assign the repeat observation to a repeat group before pattern comparison.",IF(R150="EVIDENCE INSUFFICIENT - PASSAGE","Open the cited source and record what claim or passage it supports.",IF(R150="EVIDENCE INSUFFICIENT - CITATION DETAIL","Record both the cited URL and the supported claim/passage before this citation-based observation can be shared.",IF(R150="DIRECT COMPETITOR EVIDENCE","Compare answer criteria, supporting sources and entity/product evidence before choosing an intervention.",IF(R150="SUBSTITUTE COMPETITOR EVIDENCE","Map substitution conditions and buyer trade-offs before treating the source as like-for-like.",IF(R150="INFLUENTIAL NON-RIVAL SOURCE","Route the gap to source, authority, entity or passage review - not the direct-competitor set.",IF(R150="NON-RIVAL EVIDENCE OBJECT","Use the observation only for the evidence/source role it performs.","Document the boundary before aggregation or handoff.")))))))))))))</x:f>
      </x:c>
      <x:c r="T150" s="105" t="str">
        <x:f>IF(A150="","",IF(OR(LEFT(R150,7)="INVALID",LEFT(R150,10)="UNRESOLVED",LEFT(R150,21)="EVIDENCE INSUFFICIENT",Q150="",P150=""),"NOT READY","READY TO SHARE"))</x:f>
      </x:c>
      <x:c r="U150" s="101"/>
    </x:row>
    <x:row r="151">
      <x:c r="A151" s="33"/>
      <x:c r="B151" s="33"/>
      <x:c r="C151" s="33"/>
      <x:c r="D151" s="33"/>
      <x:c r="E151" s="33"/>
      <x:c r="F151" s="64"/>
      <x:c r="G151" s="33"/>
      <x:c r="H151" s="33"/>
      <x:c r="I151" s="33"/>
      <x:c r="J151" s="33"/>
      <x:c r="K151" s="33"/>
      <x:c r="L151" s="33"/>
      <x:c r="M151" s="33"/>
      <x:c r="N151" s="101"/>
      <x:c r="O151" s="101"/>
      <x:c r="P151" s="101"/>
      <x:c r="Q151" s="101"/>
      <x:c r="R151" s="105" t="str">
        <x:f>IF(A151="","",IF(COUNTIF($A$2:$A$201,A151)&gt;1,"INVALID - DUPLICATE ID",IF(OR(START!$B$6="",START!$B$7="",START!$B$8="",START!$B$9="",START!$B$10="",START!$B$11="",START!$B$12=""),"UNRESOLVED - START SCOPE",IF(OR(B151="",C151="",D151="",E151="",F151="",G151="",H151="",I151="",J151="",M151="",N151="",P151=""),"UNRESOLVED - ROW INPUT",IF(NOT(OR(EXACT(B151,"CATEGORY / DEFINITION"),EXACT(B151,"PROBLEM / DIAGNOSTIC"),EXACT(B151,"COMPARISON / ALTERNATIVES"),EXACT(B151,"IMPLEMENTATION / EVIDENCE"),EXACT(B151,"PURCHASE / SELECTION"),EXACT(B151,"RISK / OBJECTION"),EXACT(B151,"OTHER"))),"INVALID - PROMPT FAMILY",IF(NOT(OR(EXACT(D151,"Google AI Overviews"),EXACT(D151,"Google AI Mode"),EXACT(D151,"ChatGPT search"),EXACT(D151,"Microsoft Copilot / Bing AI"),EXACT(D151,"Perplexity"),EXACT(D151,"Gemini"),EXACT(D151,"Other"))),"INVALID - SURFACE",IF(AND(NOT(EXACT(START!$B$10,"MULTI-SURFACE")),NOT(EXACT(D151,START!$B$10))),"INVALID - SURFACE OUT OF SCOPE",IF(AND(NOT(EXACT(START!$B$9,"MULTI-LOCALE")),NOT(EXACT(E151,START!$B$9))),"INVALID - LOCALE OUT OF SCOPE",IF(NOT(ISNUMBER(F151)),"INVALID - OBSERVED DATE",IF(OR(F151&lt;START!$B$11,F151&gt;START!$B$12),"INVALID - DATE OUT OF SCOPE",IF(NOT(OR(EXACT(H151,"BRAND / PROVIDER"),EXACT(H151,"CITED SOURCE"),EXACT(H151,"BRAND + SOURCE"),EXACT(H151,"OTHER"))),"INVALID - APPEARANCE TYPE",IF(NOT(OR(EXACT(I151,"DIRECT PROVIDER"),EXACT(I151,"SUBSTITUTE"),EXACT(I151,"PUBLISHER / REFERENCE"),EXACT(I151,"OFFICIAL AUTHORITY / DOCUMENTATION"),EXACT(I151,"MARKETPLACE / DIRECTORY / REVIEW"),EXACT(I151,"COMMUNITY / WITNESS"),EXACT(I151,"ANALYST / RESEARCH"),EXACT(I151,"UNRESOLVED"))),"INVALID - ROLE",IF(NOT(OR(EXACT(J151,"SAME BUYER + JOB"),EXACT(J151,"PARTIAL / SUBSTITUTE"),EXACT(J151,"NONE"),EXACT(J151,"UNKNOWN"))),"INVALID - BUYER OVERLAP",IF(NOT(OR(EXACT(M151,"YES"),EXACT(M151,"NO"),EXACT(M151,"NOT APPLICABLE / NO CITATION"))),"INVALID - PASSAGE CHECK",IF(AND(OR(EXACT(H151,"CITED SOURCE"),EXACT(H151,"BRAND + SOURCE")),EXACT(M151,"NOT APPLICABLE / NO CITATION")),"INVALID - CITATION/PASSAGE CONTRADICTION",IF(NOT(OR(EXACT(N151,"YES"),EXACT(N151,"NO - ONE OBSERVATION"),EXACT(N151,"NOT TESTED YET"))),"INVALID - REPEAT STATE",IF(EXACT(I151,"UNRESOLVED"),"UNRESOLVED - SOURCE ROLE",IF(EXACT(J151,"UNKNOWN"),"UNRESOLVED - BUYER OVERLAP",IF(AND(OR(EXACT(H151,"CITED SOURCE"),EXACT(H151,"BRAND + SOURCE")),EXACT(M151,"NO")),"EVIDENCE INSUFFICIENT - PASSAGE",IF(AND(OR(EXACT(H151,"CITED SOURCE"),EXACT(H151,"BRAND + SOURCE")),EXACT(M151,"YES"),OR(K151="",L151="")),"EVIDENCE INSUFFICIENT - CITATION DETAIL",IF(AND(EXACT(N151,"YES"),O151=""),"UNRESOLVED - REPEAT GROUP",IF(AND(EXACT(I151,"DIRECT PROVIDER"),EXACT(J151,"SAME BUYER + JOB")),"DIRECT COMPETITOR EVIDENCE",IF(AND(EXACT(I151,"SUBSTITUTE"),OR(EXACT(J151,"SAME BUYER + JOB"),EXACT(J151,"PARTIAL / SUBSTITUTE"))),"SUBSTITUTE COMPETITOR EVIDENCE",IF(AND(OR(EXACT(I151,"PUBLISHER / REFERENCE"),EXACT(I151,"OFFICIAL AUTHORITY / DOCUMENTATION"),EXACT(I151,"MARKETPLACE / DIRECTORY / REVIEW"),EXACT(I151,"COMMUNITY / WITNESS"),EXACT(I151,"ANALYST / RESEARCH")),EXACT(J151,"NONE")),"INFLUENTIAL NON-RIVAL SOURCE",IF(EXACT(J151,"NONE"),"NON-RIVAL EVIDENCE OBJECT","CLASSIFIED WITH BOUNDARY")))))))))))))))))))))))))</x:f>
      </x:c>
      <x:c r="S151" s="105" t="str">
        <x:f>IF(A151="","",IF(LEFT(R151,7)="INVALID","Correct the unsupported, contradictory, out-of-scope or duplicate controlled value before interpretation.",IF(R151="UNRESOLVED - START SCOPE","Complete START scope; row validity is intentionally blocked.",IF(R151="UNRESOLVED - ROW INPUT","Complete the required observation fields before interpretation.",IF(R151="UNRESOLVED - SOURCE ROLE","Inspect why the entity/source belongs in the answer and assign its role.",IF(R151="UNRESOLVED - BUYER OVERLAP","Establish same-buyer/same-job, substitute, partial or non-rival status.",IF(R151="UNRESOLVED - REPEAT GROUP","Assign the repeat observation to a repeat group before pattern comparison.",IF(R151="EVIDENCE INSUFFICIENT - PASSAGE","Open the cited source and record what claim or passage it supports.",IF(R151="EVIDENCE INSUFFICIENT - CITATION DETAIL","Record both the cited URL and the supported claim/passage before this citation-based observation can be shared.",IF(R151="DIRECT COMPETITOR EVIDENCE","Compare answer criteria, supporting sources and entity/product evidence before choosing an intervention.",IF(R151="SUBSTITUTE COMPETITOR EVIDENCE","Map substitution conditions and buyer trade-offs before treating the source as like-for-like.",IF(R151="INFLUENTIAL NON-RIVAL SOURCE","Route the gap to source, authority, entity or passage review - not the direct-competitor set.",IF(R151="NON-RIVAL EVIDENCE OBJECT","Use the observation only for the evidence/source role it performs.","Document the boundary before aggregation or handoff.")))))))))))))</x:f>
      </x:c>
      <x:c r="T151" s="105" t="str">
        <x:f>IF(A151="","",IF(OR(LEFT(R151,7)="INVALID",LEFT(R151,10)="UNRESOLVED",LEFT(R151,21)="EVIDENCE INSUFFICIENT",Q151="",P151=""),"NOT READY","READY TO SHARE"))</x:f>
      </x:c>
      <x:c r="U151" s="101"/>
    </x:row>
    <x:row r="152">
      <x:c r="A152" s="33"/>
      <x:c r="B152" s="33"/>
      <x:c r="C152" s="33"/>
      <x:c r="D152" s="33"/>
      <x:c r="E152" s="33"/>
      <x:c r="F152" s="64"/>
      <x:c r="G152" s="33"/>
      <x:c r="H152" s="33"/>
      <x:c r="I152" s="33"/>
      <x:c r="J152" s="33"/>
      <x:c r="K152" s="33"/>
      <x:c r="L152" s="33"/>
      <x:c r="M152" s="33"/>
      <x:c r="N152" s="101"/>
      <x:c r="O152" s="101"/>
      <x:c r="P152" s="101"/>
      <x:c r="Q152" s="101"/>
      <x:c r="R152" s="105" t="str">
        <x:f>IF(A152="","",IF(COUNTIF($A$2:$A$201,A152)&gt;1,"INVALID - DUPLICATE ID",IF(OR(START!$B$6="",START!$B$7="",START!$B$8="",START!$B$9="",START!$B$10="",START!$B$11="",START!$B$12=""),"UNRESOLVED - START SCOPE",IF(OR(B152="",C152="",D152="",E152="",F152="",G152="",H152="",I152="",J152="",M152="",N152="",P152=""),"UNRESOLVED - ROW INPUT",IF(NOT(OR(EXACT(B152,"CATEGORY / DEFINITION"),EXACT(B152,"PROBLEM / DIAGNOSTIC"),EXACT(B152,"COMPARISON / ALTERNATIVES"),EXACT(B152,"IMPLEMENTATION / EVIDENCE"),EXACT(B152,"PURCHASE / SELECTION"),EXACT(B152,"RISK / OBJECTION"),EXACT(B152,"OTHER"))),"INVALID - PROMPT FAMILY",IF(NOT(OR(EXACT(D152,"Google AI Overviews"),EXACT(D152,"Google AI Mode"),EXACT(D152,"ChatGPT search"),EXACT(D152,"Microsoft Copilot / Bing AI"),EXACT(D152,"Perplexity"),EXACT(D152,"Gemini"),EXACT(D152,"Other"))),"INVALID - SURFACE",IF(AND(NOT(EXACT(START!$B$10,"MULTI-SURFACE")),NOT(EXACT(D152,START!$B$10))),"INVALID - SURFACE OUT OF SCOPE",IF(AND(NOT(EXACT(START!$B$9,"MULTI-LOCALE")),NOT(EXACT(E152,START!$B$9))),"INVALID - LOCALE OUT OF SCOPE",IF(NOT(ISNUMBER(F152)),"INVALID - OBSERVED DATE",IF(OR(F152&lt;START!$B$11,F152&gt;START!$B$12),"INVALID - DATE OUT OF SCOPE",IF(NOT(OR(EXACT(H152,"BRAND / PROVIDER"),EXACT(H152,"CITED SOURCE"),EXACT(H152,"BRAND + SOURCE"),EXACT(H152,"OTHER"))),"INVALID - APPEARANCE TYPE",IF(NOT(OR(EXACT(I152,"DIRECT PROVIDER"),EXACT(I152,"SUBSTITUTE"),EXACT(I152,"PUBLISHER / REFERENCE"),EXACT(I152,"OFFICIAL AUTHORITY / DOCUMENTATION"),EXACT(I152,"MARKETPLACE / DIRECTORY / REVIEW"),EXACT(I152,"COMMUNITY / WITNESS"),EXACT(I152,"ANALYST / RESEARCH"),EXACT(I152,"UNRESOLVED"))),"INVALID - ROLE",IF(NOT(OR(EXACT(J152,"SAME BUYER + JOB"),EXACT(J152,"PARTIAL / SUBSTITUTE"),EXACT(J152,"NONE"),EXACT(J152,"UNKNOWN"))),"INVALID - BUYER OVERLAP",IF(NOT(OR(EXACT(M152,"YES"),EXACT(M152,"NO"),EXACT(M152,"NOT APPLICABLE / NO CITATION"))),"INVALID - PASSAGE CHECK",IF(AND(OR(EXACT(H152,"CITED SOURCE"),EXACT(H152,"BRAND + SOURCE")),EXACT(M152,"NOT APPLICABLE / NO CITATION")),"INVALID - CITATION/PASSAGE CONTRADICTION",IF(NOT(OR(EXACT(N152,"YES"),EXACT(N152,"NO - ONE OBSERVATION"),EXACT(N152,"NOT TESTED YET"))),"INVALID - REPEAT STATE",IF(EXACT(I152,"UNRESOLVED"),"UNRESOLVED - SOURCE ROLE",IF(EXACT(J152,"UNKNOWN"),"UNRESOLVED - BUYER OVERLAP",IF(AND(OR(EXACT(H152,"CITED SOURCE"),EXACT(H152,"BRAND + SOURCE")),EXACT(M152,"NO")),"EVIDENCE INSUFFICIENT - PASSAGE",IF(AND(OR(EXACT(H152,"CITED SOURCE"),EXACT(H152,"BRAND + SOURCE")),EXACT(M152,"YES"),OR(K152="",L152="")),"EVIDENCE INSUFFICIENT - CITATION DETAIL",IF(AND(EXACT(N152,"YES"),O152=""),"UNRESOLVED - REPEAT GROUP",IF(AND(EXACT(I152,"DIRECT PROVIDER"),EXACT(J152,"SAME BUYER + JOB")),"DIRECT COMPETITOR EVIDENCE",IF(AND(EXACT(I152,"SUBSTITUTE"),OR(EXACT(J152,"SAME BUYER + JOB"),EXACT(J152,"PARTIAL / SUBSTITUTE"))),"SUBSTITUTE COMPETITOR EVIDENCE",IF(AND(OR(EXACT(I152,"PUBLISHER / REFERENCE"),EXACT(I152,"OFFICIAL AUTHORITY / DOCUMENTATION"),EXACT(I152,"MARKETPLACE / DIRECTORY / REVIEW"),EXACT(I152,"COMMUNITY / WITNESS"),EXACT(I152,"ANALYST / RESEARCH")),EXACT(J152,"NONE")),"INFLUENTIAL NON-RIVAL SOURCE",IF(EXACT(J152,"NONE"),"NON-RIVAL EVIDENCE OBJECT","CLASSIFIED WITH BOUNDARY")))))))))))))))))))))))))</x:f>
      </x:c>
      <x:c r="S152" s="105" t="str">
        <x:f>IF(A152="","",IF(LEFT(R152,7)="INVALID","Correct the unsupported, contradictory, out-of-scope or duplicate controlled value before interpretation.",IF(R152="UNRESOLVED - START SCOPE","Complete START scope; row validity is intentionally blocked.",IF(R152="UNRESOLVED - ROW INPUT","Complete the required observation fields before interpretation.",IF(R152="UNRESOLVED - SOURCE ROLE","Inspect why the entity/source belongs in the answer and assign its role.",IF(R152="UNRESOLVED - BUYER OVERLAP","Establish same-buyer/same-job, substitute, partial or non-rival status.",IF(R152="UNRESOLVED - REPEAT GROUP","Assign the repeat observation to a repeat group before pattern comparison.",IF(R152="EVIDENCE INSUFFICIENT - PASSAGE","Open the cited source and record what claim or passage it supports.",IF(R152="EVIDENCE INSUFFICIENT - CITATION DETAIL","Record both the cited URL and the supported claim/passage before this citation-based observation can be shared.",IF(R152="DIRECT COMPETITOR EVIDENCE","Compare answer criteria, supporting sources and entity/product evidence before choosing an intervention.",IF(R152="SUBSTITUTE COMPETITOR EVIDENCE","Map substitution conditions and buyer trade-offs before treating the source as like-for-like.",IF(R152="INFLUENTIAL NON-RIVAL SOURCE","Route the gap to source, authority, entity or passage review - not the direct-competitor set.",IF(R152="NON-RIVAL EVIDENCE OBJECT","Use the observation only for the evidence/source role it performs.","Document the boundary before aggregation or handoff.")))))))))))))</x:f>
      </x:c>
      <x:c r="T152" s="105" t="str">
        <x:f>IF(A152="","",IF(OR(LEFT(R152,7)="INVALID",LEFT(R152,10)="UNRESOLVED",LEFT(R152,21)="EVIDENCE INSUFFICIENT",Q152="",P152=""),"NOT READY","READY TO SHARE"))</x:f>
      </x:c>
      <x:c r="U152" s="101"/>
    </x:row>
    <x:row r="153">
      <x:c r="A153" s="33"/>
      <x:c r="B153" s="33"/>
      <x:c r="C153" s="33"/>
      <x:c r="D153" s="33"/>
      <x:c r="E153" s="33"/>
      <x:c r="F153" s="64"/>
      <x:c r="G153" s="33"/>
      <x:c r="H153" s="33"/>
      <x:c r="I153" s="33"/>
      <x:c r="J153" s="33"/>
      <x:c r="K153" s="33"/>
      <x:c r="L153" s="33"/>
      <x:c r="M153" s="33"/>
      <x:c r="N153" s="101"/>
      <x:c r="O153" s="101"/>
      <x:c r="P153" s="101"/>
      <x:c r="Q153" s="101"/>
      <x:c r="R153" s="105" t="str">
        <x:f>IF(A153="","",IF(COUNTIF($A$2:$A$201,A153)&gt;1,"INVALID - DUPLICATE ID",IF(OR(START!$B$6="",START!$B$7="",START!$B$8="",START!$B$9="",START!$B$10="",START!$B$11="",START!$B$12=""),"UNRESOLVED - START SCOPE",IF(OR(B153="",C153="",D153="",E153="",F153="",G153="",H153="",I153="",J153="",M153="",N153="",P153=""),"UNRESOLVED - ROW INPUT",IF(NOT(OR(EXACT(B153,"CATEGORY / DEFINITION"),EXACT(B153,"PROBLEM / DIAGNOSTIC"),EXACT(B153,"COMPARISON / ALTERNATIVES"),EXACT(B153,"IMPLEMENTATION / EVIDENCE"),EXACT(B153,"PURCHASE / SELECTION"),EXACT(B153,"RISK / OBJECTION"),EXACT(B153,"OTHER"))),"INVALID - PROMPT FAMILY",IF(NOT(OR(EXACT(D153,"Google AI Overviews"),EXACT(D153,"Google AI Mode"),EXACT(D153,"ChatGPT search"),EXACT(D153,"Microsoft Copilot / Bing AI"),EXACT(D153,"Perplexity"),EXACT(D153,"Gemini"),EXACT(D153,"Other"))),"INVALID - SURFACE",IF(AND(NOT(EXACT(START!$B$10,"MULTI-SURFACE")),NOT(EXACT(D153,START!$B$10))),"INVALID - SURFACE OUT OF SCOPE",IF(AND(NOT(EXACT(START!$B$9,"MULTI-LOCALE")),NOT(EXACT(E153,START!$B$9))),"INVALID - LOCALE OUT OF SCOPE",IF(NOT(ISNUMBER(F153)),"INVALID - OBSERVED DATE",IF(OR(F153&lt;START!$B$11,F153&gt;START!$B$12),"INVALID - DATE OUT OF SCOPE",IF(NOT(OR(EXACT(H153,"BRAND / PROVIDER"),EXACT(H153,"CITED SOURCE"),EXACT(H153,"BRAND + SOURCE"),EXACT(H153,"OTHER"))),"INVALID - APPEARANCE TYPE",IF(NOT(OR(EXACT(I153,"DIRECT PROVIDER"),EXACT(I153,"SUBSTITUTE"),EXACT(I153,"PUBLISHER / REFERENCE"),EXACT(I153,"OFFICIAL AUTHORITY / DOCUMENTATION"),EXACT(I153,"MARKETPLACE / DIRECTORY / REVIEW"),EXACT(I153,"COMMUNITY / WITNESS"),EXACT(I153,"ANALYST / RESEARCH"),EXACT(I153,"UNRESOLVED"))),"INVALID - ROLE",IF(NOT(OR(EXACT(J153,"SAME BUYER + JOB"),EXACT(J153,"PARTIAL / SUBSTITUTE"),EXACT(J153,"NONE"),EXACT(J153,"UNKNOWN"))),"INVALID - BUYER OVERLAP",IF(NOT(OR(EXACT(M153,"YES"),EXACT(M153,"NO"),EXACT(M153,"NOT APPLICABLE / NO CITATION"))),"INVALID - PASSAGE CHECK",IF(AND(OR(EXACT(H153,"CITED SOURCE"),EXACT(H153,"BRAND + SOURCE")),EXACT(M153,"NOT APPLICABLE / NO CITATION")),"INVALID - CITATION/PASSAGE CONTRADICTION",IF(NOT(OR(EXACT(N153,"YES"),EXACT(N153,"NO - ONE OBSERVATION"),EXACT(N153,"NOT TESTED YET"))),"INVALID - REPEAT STATE",IF(EXACT(I153,"UNRESOLVED"),"UNRESOLVED - SOURCE ROLE",IF(EXACT(J153,"UNKNOWN"),"UNRESOLVED - BUYER OVERLAP",IF(AND(OR(EXACT(H153,"CITED SOURCE"),EXACT(H153,"BRAND + SOURCE")),EXACT(M153,"NO")),"EVIDENCE INSUFFICIENT - PASSAGE",IF(AND(OR(EXACT(H153,"CITED SOURCE"),EXACT(H153,"BRAND + SOURCE")),EXACT(M153,"YES"),OR(K153="",L153="")),"EVIDENCE INSUFFICIENT - CITATION DETAIL",IF(AND(EXACT(N153,"YES"),O153=""),"UNRESOLVED - REPEAT GROUP",IF(AND(EXACT(I153,"DIRECT PROVIDER"),EXACT(J153,"SAME BUYER + JOB")),"DIRECT COMPETITOR EVIDENCE",IF(AND(EXACT(I153,"SUBSTITUTE"),OR(EXACT(J153,"SAME BUYER + JOB"),EXACT(J153,"PARTIAL / SUBSTITUTE"))),"SUBSTITUTE COMPETITOR EVIDENCE",IF(AND(OR(EXACT(I153,"PUBLISHER / REFERENCE"),EXACT(I153,"OFFICIAL AUTHORITY / DOCUMENTATION"),EXACT(I153,"MARKETPLACE / DIRECTORY / REVIEW"),EXACT(I153,"COMMUNITY / WITNESS"),EXACT(I153,"ANALYST / RESEARCH")),EXACT(J153,"NONE")),"INFLUENTIAL NON-RIVAL SOURCE",IF(EXACT(J153,"NONE"),"NON-RIVAL EVIDENCE OBJECT","CLASSIFIED WITH BOUNDARY")))))))))))))))))))))))))</x:f>
      </x:c>
      <x:c r="S153" s="105" t="str">
        <x:f>IF(A153="","",IF(LEFT(R153,7)="INVALID","Correct the unsupported, contradictory, out-of-scope or duplicate controlled value before interpretation.",IF(R153="UNRESOLVED - START SCOPE","Complete START scope; row validity is intentionally blocked.",IF(R153="UNRESOLVED - ROW INPUT","Complete the required observation fields before interpretation.",IF(R153="UNRESOLVED - SOURCE ROLE","Inspect why the entity/source belongs in the answer and assign its role.",IF(R153="UNRESOLVED - BUYER OVERLAP","Establish same-buyer/same-job, substitute, partial or non-rival status.",IF(R153="UNRESOLVED - REPEAT GROUP","Assign the repeat observation to a repeat group before pattern comparison.",IF(R153="EVIDENCE INSUFFICIENT - PASSAGE","Open the cited source and record what claim or passage it supports.",IF(R153="EVIDENCE INSUFFICIENT - CITATION DETAIL","Record both the cited URL and the supported claim/passage before this citation-based observation can be shared.",IF(R153="DIRECT COMPETITOR EVIDENCE","Compare answer criteria, supporting sources and entity/product evidence before choosing an intervention.",IF(R153="SUBSTITUTE COMPETITOR EVIDENCE","Map substitution conditions and buyer trade-offs before treating the source as like-for-like.",IF(R153="INFLUENTIAL NON-RIVAL SOURCE","Route the gap to source, authority, entity or passage review - not the direct-competitor set.",IF(R153="NON-RIVAL EVIDENCE OBJECT","Use the observation only for the evidence/source role it performs.","Document the boundary before aggregation or handoff.")))))))))))))</x:f>
      </x:c>
      <x:c r="T153" s="105" t="str">
        <x:f>IF(A153="","",IF(OR(LEFT(R153,7)="INVALID",LEFT(R153,10)="UNRESOLVED",LEFT(R153,21)="EVIDENCE INSUFFICIENT",Q153="",P153=""),"NOT READY","READY TO SHARE"))</x:f>
      </x:c>
      <x:c r="U153" s="101"/>
    </x:row>
    <x:row r="154">
      <x:c r="A154" s="33"/>
      <x:c r="B154" s="33"/>
      <x:c r="C154" s="33"/>
      <x:c r="D154" s="33"/>
      <x:c r="E154" s="33"/>
      <x:c r="F154" s="64"/>
      <x:c r="G154" s="33"/>
      <x:c r="H154" s="33"/>
      <x:c r="I154" s="33"/>
      <x:c r="J154" s="33"/>
      <x:c r="K154" s="33"/>
      <x:c r="L154" s="33"/>
      <x:c r="M154" s="33"/>
      <x:c r="N154" s="101"/>
      <x:c r="O154" s="101"/>
      <x:c r="P154" s="101"/>
      <x:c r="Q154" s="101"/>
      <x:c r="R154" s="105" t="str">
        <x:f>IF(A154="","",IF(COUNTIF($A$2:$A$201,A154)&gt;1,"INVALID - DUPLICATE ID",IF(OR(START!$B$6="",START!$B$7="",START!$B$8="",START!$B$9="",START!$B$10="",START!$B$11="",START!$B$12=""),"UNRESOLVED - START SCOPE",IF(OR(B154="",C154="",D154="",E154="",F154="",G154="",H154="",I154="",J154="",M154="",N154="",P154=""),"UNRESOLVED - ROW INPUT",IF(NOT(OR(EXACT(B154,"CATEGORY / DEFINITION"),EXACT(B154,"PROBLEM / DIAGNOSTIC"),EXACT(B154,"COMPARISON / ALTERNATIVES"),EXACT(B154,"IMPLEMENTATION / EVIDENCE"),EXACT(B154,"PURCHASE / SELECTION"),EXACT(B154,"RISK / OBJECTION"),EXACT(B154,"OTHER"))),"INVALID - PROMPT FAMILY",IF(NOT(OR(EXACT(D154,"Google AI Overviews"),EXACT(D154,"Google AI Mode"),EXACT(D154,"ChatGPT search"),EXACT(D154,"Microsoft Copilot / Bing AI"),EXACT(D154,"Perplexity"),EXACT(D154,"Gemini"),EXACT(D154,"Other"))),"INVALID - SURFACE",IF(AND(NOT(EXACT(START!$B$10,"MULTI-SURFACE")),NOT(EXACT(D154,START!$B$10))),"INVALID - SURFACE OUT OF SCOPE",IF(AND(NOT(EXACT(START!$B$9,"MULTI-LOCALE")),NOT(EXACT(E154,START!$B$9))),"INVALID - LOCALE OUT OF SCOPE",IF(NOT(ISNUMBER(F154)),"INVALID - OBSERVED DATE",IF(OR(F154&lt;START!$B$11,F154&gt;START!$B$12),"INVALID - DATE OUT OF SCOPE",IF(NOT(OR(EXACT(H154,"BRAND / PROVIDER"),EXACT(H154,"CITED SOURCE"),EXACT(H154,"BRAND + SOURCE"),EXACT(H154,"OTHER"))),"INVALID - APPEARANCE TYPE",IF(NOT(OR(EXACT(I154,"DIRECT PROVIDER"),EXACT(I154,"SUBSTITUTE"),EXACT(I154,"PUBLISHER / REFERENCE"),EXACT(I154,"OFFICIAL AUTHORITY / DOCUMENTATION"),EXACT(I154,"MARKETPLACE / DIRECTORY / REVIEW"),EXACT(I154,"COMMUNITY / WITNESS"),EXACT(I154,"ANALYST / RESEARCH"),EXACT(I154,"UNRESOLVED"))),"INVALID - ROLE",IF(NOT(OR(EXACT(J154,"SAME BUYER + JOB"),EXACT(J154,"PARTIAL / SUBSTITUTE"),EXACT(J154,"NONE"),EXACT(J154,"UNKNOWN"))),"INVALID - BUYER OVERLAP",IF(NOT(OR(EXACT(M154,"YES"),EXACT(M154,"NO"),EXACT(M154,"NOT APPLICABLE / NO CITATION"))),"INVALID - PASSAGE CHECK",IF(AND(OR(EXACT(H154,"CITED SOURCE"),EXACT(H154,"BRAND + SOURCE")),EXACT(M154,"NOT APPLICABLE / NO CITATION")),"INVALID - CITATION/PASSAGE CONTRADICTION",IF(NOT(OR(EXACT(N154,"YES"),EXACT(N154,"NO - ONE OBSERVATION"),EXACT(N154,"NOT TESTED YET"))),"INVALID - REPEAT STATE",IF(EXACT(I154,"UNRESOLVED"),"UNRESOLVED - SOURCE ROLE",IF(EXACT(J154,"UNKNOWN"),"UNRESOLVED - BUYER OVERLAP",IF(AND(OR(EXACT(H154,"CITED SOURCE"),EXACT(H154,"BRAND + SOURCE")),EXACT(M154,"NO")),"EVIDENCE INSUFFICIENT - PASSAGE",IF(AND(OR(EXACT(H154,"CITED SOURCE"),EXACT(H154,"BRAND + SOURCE")),EXACT(M154,"YES"),OR(K154="",L154="")),"EVIDENCE INSUFFICIENT - CITATION DETAIL",IF(AND(EXACT(N154,"YES"),O154=""),"UNRESOLVED - REPEAT GROUP",IF(AND(EXACT(I154,"DIRECT PROVIDER"),EXACT(J154,"SAME BUYER + JOB")),"DIRECT COMPETITOR EVIDENCE",IF(AND(EXACT(I154,"SUBSTITUTE"),OR(EXACT(J154,"SAME BUYER + JOB"),EXACT(J154,"PARTIAL / SUBSTITUTE"))),"SUBSTITUTE COMPETITOR EVIDENCE",IF(AND(OR(EXACT(I154,"PUBLISHER / REFERENCE"),EXACT(I154,"OFFICIAL AUTHORITY / DOCUMENTATION"),EXACT(I154,"MARKETPLACE / DIRECTORY / REVIEW"),EXACT(I154,"COMMUNITY / WITNESS"),EXACT(I154,"ANALYST / RESEARCH")),EXACT(J154,"NONE")),"INFLUENTIAL NON-RIVAL SOURCE",IF(EXACT(J154,"NONE"),"NON-RIVAL EVIDENCE OBJECT","CLASSIFIED WITH BOUNDARY")))))))))))))))))))))))))</x:f>
      </x:c>
      <x:c r="S154" s="105" t="str">
        <x:f>IF(A154="","",IF(LEFT(R154,7)="INVALID","Correct the unsupported, contradictory, out-of-scope or duplicate controlled value before interpretation.",IF(R154="UNRESOLVED - START SCOPE","Complete START scope; row validity is intentionally blocked.",IF(R154="UNRESOLVED - ROW INPUT","Complete the required observation fields before interpretation.",IF(R154="UNRESOLVED - SOURCE ROLE","Inspect why the entity/source belongs in the answer and assign its role.",IF(R154="UNRESOLVED - BUYER OVERLAP","Establish same-buyer/same-job, substitute, partial or non-rival status.",IF(R154="UNRESOLVED - REPEAT GROUP","Assign the repeat observation to a repeat group before pattern comparison.",IF(R154="EVIDENCE INSUFFICIENT - PASSAGE","Open the cited source and record what claim or passage it supports.",IF(R154="EVIDENCE INSUFFICIENT - CITATION DETAIL","Record both the cited URL and the supported claim/passage before this citation-based observation can be shared.",IF(R154="DIRECT COMPETITOR EVIDENCE","Compare answer criteria, supporting sources and entity/product evidence before choosing an intervention.",IF(R154="SUBSTITUTE COMPETITOR EVIDENCE","Map substitution conditions and buyer trade-offs before treating the source as like-for-like.",IF(R154="INFLUENTIAL NON-RIVAL SOURCE","Route the gap to source, authority, entity or passage review - not the direct-competitor set.",IF(R154="NON-RIVAL EVIDENCE OBJECT","Use the observation only for the evidence/source role it performs.","Document the boundary before aggregation or handoff.")))))))))))))</x:f>
      </x:c>
      <x:c r="T154" s="105" t="str">
        <x:f>IF(A154="","",IF(OR(LEFT(R154,7)="INVALID",LEFT(R154,10)="UNRESOLVED",LEFT(R154,21)="EVIDENCE INSUFFICIENT",Q154="",P154=""),"NOT READY","READY TO SHARE"))</x:f>
      </x:c>
      <x:c r="U154" s="101"/>
    </x:row>
    <x:row r="155">
      <x:c r="A155" s="33"/>
      <x:c r="B155" s="33"/>
      <x:c r="C155" s="33"/>
      <x:c r="D155" s="33"/>
      <x:c r="E155" s="33"/>
      <x:c r="F155" s="64"/>
      <x:c r="G155" s="33"/>
      <x:c r="H155" s="33"/>
      <x:c r="I155" s="33"/>
      <x:c r="J155" s="33"/>
      <x:c r="K155" s="33"/>
      <x:c r="L155" s="33"/>
      <x:c r="M155" s="33"/>
      <x:c r="N155" s="101"/>
      <x:c r="O155" s="101"/>
      <x:c r="P155" s="101"/>
      <x:c r="Q155" s="101"/>
      <x:c r="R155" s="105" t="str">
        <x:f>IF(A155="","",IF(COUNTIF($A$2:$A$201,A155)&gt;1,"INVALID - DUPLICATE ID",IF(OR(START!$B$6="",START!$B$7="",START!$B$8="",START!$B$9="",START!$B$10="",START!$B$11="",START!$B$12=""),"UNRESOLVED - START SCOPE",IF(OR(B155="",C155="",D155="",E155="",F155="",G155="",H155="",I155="",J155="",M155="",N155="",P155=""),"UNRESOLVED - ROW INPUT",IF(NOT(OR(EXACT(B155,"CATEGORY / DEFINITION"),EXACT(B155,"PROBLEM / DIAGNOSTIC"),EXACT(B155,"COMPARISON / ALTERNATIVES"),EXACT(B155,"IMPLEMENTATION / EVIDENCE"),EXACT(B155,"PURCHASE / SELECTION"),EXACT(B155,"RISK / OBJECTION"),EXACT(B155,"OTHER"))),"INVALID - PROMPT FAMILY",IF(NOT(OR(EXACT(D155,"Google AI Overviews"),EXACT(D155,"Google AI Mode"),EXACT(D155,"ChatGPT search"),EXACT(D155,"Microsoft Copilot / Bing AI"),EXACT(D155,"Perplexity"),EXACT(D155,"Gemini"),EXACT(D155,"Other"))),"INVALID - SURFACE",IF(AND(NOT(EXACT(START!$B$10,"MULTI-SURFACE")),NOT(EXACT(D155,START!$B$10))),"INVALID - SURFACE OUT OF SCOPE",IF(AND(NOT(EXACT(START!$B$9,"MULTI-LOCALE")),NOT(EXACT(E155,START!$B$9))),"INVALID - LOCALE OUT OF SCOPE",IF(NOT(ISNUMBER(F155)),"INVALID - OBSERVED DATE",IF(OR(F155&lt;START!$B$11,F155&gt;START!$B$12),"INVALID - DATE OUT OF SCOPE",IF(NOT(OR(EXACT(H155,"BRAND / PROVIDER"),EXACT(H155,"CITED SOURCE"),EXACT(H155,"BRAND + SOURCE"),EXACT(H155,"OTHER"))),"INVALID - APPEARANCE TYPE",IF(NOT(OR(EXACT(I155,"DIRECT PROVIDER"),EXACT(I155,"SUBSTITUTE"),EXACT(I155,"PUBLISHER / REFERENCE"),EXACT(I155,"OFFICIAL AUTHORITY / DOCUMENTATION"),EXACT(I155,"MARKETPLACE / DIRECTORY / REVIEW"),EXACT(I155,"COMMUNITY / WITNESS"),EXACT(I155,"ANALYST / RESEARCH"),EXACT(I155,"UNRESOLVED"))),"INVALID - ROLE",IF(NOT(OR(EXACT(J155,"SAME BUYER + JOB"),EXACT(J155,"PARTIAL / SUBSTITUTE"),EXACT(J155,"NONE"),EXACT(J155,"UNKNOWN"))),"INVALID - BUYER OVERLAP",IF(NOT(OR(EXACT(M155,"YES"),EXACT(M155,"NO"),EXACT(M155,"NOT APPLICABLE / NO CITATION"))),"INVALID - PASSAGE CHECK",IF(AND(OR(EXACT(H155,"CITED SOURCE"),EXACT(H155,"BRAND + SOURCE")),EXACT(M155,"NOT APPLICABLE / NO CITATION")),"INVALID - CITATION/PASSAGE CONTRADICTION",IF(NOT(OR(EXACT(N155,"YES"),EXACT(N155,"NO - ONE OBSERVATION"),EXACT(N155,"NOT TESTED YET"))),"INVALID - REPEAT STATE",IF(EXACT(I155,"UNRESOLVED"),"UNRESOLVED - SOURCE ROLE",IF(EXACT(J155,"UNKNOWN"),"UNRESOLVED - BUYER OVERLAP",IF(AND(OR(EXACT(H155,"CITED SOURCE"),EXACT(H155,"BRAND + SOURCE")),EXACT(M155,"NO")),"EVIDENCE INSUFFICIENT - PASSAGE",IF(AND(OR(EXACT(H155,"CITED SOURCE"),EXACT(H155,"BRAND + SOURCE")),EXACT(M155,"YES"),OR(K155="",L155="")),"EVIDENCE INSUFFICIENT - CITATION DETAIL",IF(AND(EXACT(N155,"YES"),O155=""),"UNRESOLVED - REPEAT GROUP",IF(AND(EXACT(I155,"DIRECT PROVIDER"),EXACT(J155,"SAME BUYER + JOB")),"DIRECT COMPETITOR EVIDENCE",IF(AND(EXACT(I155,"SUBSTITUTE"),OR(EXACT(J155,"SAME BUYER + JOB"),EXACT(J155,"PARTIAL / SUBSTITUTE"))),"SUBSTITUTE COMPETITOR EVIDENCE",IF(AND(OR(EXACT(I155,"PUBLISHER / REFERENCE"),EXACT(I155,"OFFICIAL AUTHORITY / DOCUMENTATION"),EXACT(I155,"MARKETPLACE / DIRECTORY / REVIEW"),EXACT(I155,"COMMUNITY / WITNESS"),EXACT(I155,"ANALYST / RESEARCH")),EXACT(J155,"NONE")),"INFLUENTIAL NON-RIVAL SOURCE",IF(EXACT(J155,"NONE"),"NON-RIVAL EVIDENCE OBJECT","CLASSIFIED WITH BOUNDARY")))))))))))))))))))))))))</x:f>
      </x:c>
      <x:c r="S155" s="105" t="str">
        <x:f>IF(A155="","",IF(LEFT(R155,7)="INVALID","Correct the unsupported, contradictory, out-of-scope or duplicate controlled value before interpretation.",IF(R155="UNRESOLVED - START SCOPE","Complete START scope; row validity is intentionally blocked.",IF(R155="UNRESOLVED - ROW INPUT","Complete the required observation fields before interpretation.",IF(R155="UNRESOLVED - SOURCE ROLE","Inspect why the entity/source belongs in the answer and assign its role.",IF(R155="UNRESOLVED - BUYER OVERLAP","Establish same-buyer/same-job, substitute, partial or non-rival status.",IF(R155="UNRESOLVED - REPEAT GROUP","Assign the repeat observation to a repeat group before pattern comparison.",IF(R155="EVIDENCE INSUFFICIENT - PASSAGE","Open the cited source and record what claim or passage it supports.",IF(R155="EVIDENCE INSUFFICIENT - CITATION DETAIL","Record both the cited URL and the supported claim/passage before this citation-based observation can be shared.",IF(R155="DIRECT COMPETITOR EVIDENCE","Compare answer criteria, supporting sources and entity/product evidence before choosing an intervention.",IF(R155="SUBSTITUTE COMPETITOR EVIDENCE","Map substitution conditions and buyer trade-offs before treating the source as like-for-like.",IF(R155="INFLUENTIAL NON-RIVAL SOURCE","Route the gap to source, authority, entity or passage review - not the direct-competitor set.",IF(R155="NON-RIVAL EVIDENCE OBJECT","Use the observation only for the evidence/source role it performs.","Document the boundary before aggregation or handoff.")))))))))))))</x:f>
      </x:c>
      <x:c r="T155" s="105" t="str">
        <x:f>IF(A155="","",IF(OR(LEFT(R155,7)="INVALID",LEFT(R155,10)="UNRESOLVED",LEFT(R155,21)="EVIDENCE INSUFFICIENT",Q155="",P155=""),"NOT READY","READY TO SHARE"))</x:f>
      </x:c>
      <x:c r="U155" s="101"/>
    </x:row>
    <x:row r="156">
      <x:c r="A156" s="33"/>
      <x:c r="B156" s="33"/>
      <x:c r="C156" s="33"/>
      <x:c r="D156" s="33"/>
      <x:c r="E156" s="33"/>
      <x:c r="F156" s="64"/>
      <x:c r="G156" s="33"/>
      <x:c r="H156" s="33"/>
      <x:c r="I156" s="33"/>
      <x:c r="J156" s="33"/>
      <x:c r="K156" s="33"/>
      <x:c r="L156" s="33"/>
      <x:c r="M156" s="33"/>
      <x:c r="N156" s="101"/>
      <x:c r="O156" s="101"/>
      <x:c r="P156" s="101"/>
      <x:c r="Q156" s="101"/>
      <x:c r="R156" s="105" t="str">
        <x:f>IF(A156="","",IF(COUNTIF($A$2:$A$201,A156)&gt;1,"INVALID - DUPLICATE ID",IF(OR(START!$B$6="",START!$B$7="",START!$B$8="",START!$B$9="",START!$B$10="",START!$B$11="",START!$B$12=""),"UNRESOLVED - START SCOPE",IF(OR(B156="",C156="",D156="",E156="",F156="",G156="",H156="",I156="",J156="",M156="",N156="",P156=""),"UNRESOLVED - ROW INPUT",IF(NOT(OR(EXACT(B156,"CATEGORY / DEFINITION"),EXACT(B156,"PROBLEM / DIAGNOSTIC"),EXACT(B156,"COMPARISON / ALTERNATIVES"),EXACT(B156,"IMPLEMENTATION / EVIDENCE"),EXACT(B156,"PURCHASE / SELECTION"),EXACT(B156,"RISK / OBJECTION"),EXACT(B156,"OTHER"))),"INVALID - PROMPT FAMILY",IF(NOT(OR(EXACT(D156,"Google AI Overviews"),EXACT(D156,"Google AI Mode"),EXACT(D156,"ChatGPT search"),EXACT(D156,"Microsoft Copilot / Bing AI"),EXACT(D156,"Perplexity"),EXACT(D156,"Gemini"),EXACT(D156,"Other"))),"INVALID - SURFACE",IF(AND(NOT(EXACT(START!$B$10,"MULTI-SURFACE")),NOT(EXACT(D156,START!$B$10))),"INVALID - SURFACE OUT OF SCOPE",IF(AND(NOT(EXACT(START!$B$9,"MULTI-LOCALE")),NOT(EXACT(E156,START!$B$9))),"INVALID - LOCALE OUT OF SCOPE",IF(NOT(ISNUMBER(F156)),"INVALID - OBSERVED DATE",IF(OR(F156&lt;START!$B$11,F156&gt;START!$B$12),"INVALID - DATE OUT OF SCOPE",IF(NOT(OR(EXACT(H156,"BRAND / PROVIDER"),EXACT(H156,"CITED SOURCE"),EXACT(H156,"BRAND + SOURCE"),EXACT(H156,"OTHER"))),"INVALID - APPEARANCE TYPE",IF(NOT(OR(EXACT(I156,"DIRECT PROVIDER"),EXACT(I156,"SUBSTITUTE"),EXACT(I156,"PUBLISHER / REFERENCE"),EXACT(I156,"OFFICIAL AUTHORITY / DOCUMENTATION"),EXACT(I156,"MARKETPLACE / DIRECTORY / REVIEW"),EXACT(I156,"COMMUNITY / WITNESS"),EXACT(I156,"ANALYST / RESEARCH"),EXACT(I156,"UNRESOLVED"))),"INVALID - ROLE",IF(NOT(OR(EXACT(J156,"SAME BUYER + JOB"),EXACT(J156,"PARTIAL / SUBSTITUTE"),EXACT(J156,"NONE"),EXACT(J156,"UNKNOWN"))),"INVALID - BUYER OVERLAP",IF(NOT(OR(EXACT(M156,"YES"),EXACT(M156,"NO"),EXACT(M156,"NOT APPLICABLE / NO CITATION"))),"INVALID - PASSAGE CHECK",IF(AND(OR(EXACT(H156,"CITED SOURCE"),EXACT(H156,"BRAND + SOURCE")),EXACT(M156,"NOT APPLICABLE / NO CITATION")),"INVALID - CITATION/PASSAGE CONTRADICTION",IF(NOT(OR(EXACT(N156,"YES"),EXACT(N156,"NO - ONE OBSERVATION"),EXACT(N156,"NOT TESTED YET"))),"INVALID - REPEAT STATE",IF(EXACT(I156,"UNRESOLVED"),"UNRESOLVED - SOURCE ROLE",IF(EXACT(J156,"UNKNOWN"),"UNRESOLVED - BUYER OVERLAP",IF(AND(OR(EXACT(H156,"CITED SOURCE"),EXACT(H156,"BRAND + SOURCE")),EXACT(M156,"NO")),"EVIDENCE INSUFFICIENT - PASSAGE",IF(AND(OR(EXACT(H156,"CITED SOURCE"),EXACT(H156,"BRAND + SOURCE")),EXACT(M156,"YES"),OR(K156="",L156="")),"EVIDENCE INSUFFICIENT - CITATION DETAIL",IF(AND(EXACT(N156,"YES"),O156=""),"UNRESOLVED - REPEAT GROUP",IF(AND(EXACT(I156,"DIRECT PROVIDER"),EXACT(J156,"SAME BUYER + JOB")),"DIRECT COMPETITOR EVIDENCE",IF(AND(EXACT(I156,"SUBSTITUTE"),OR(EXACT(J156,"SAME BUYER + JOB"),EXACT(J156,"PARTIAL / SUBSTITUTE"))),"SUBSTITUTE COMPETITOR EVIDENCE",IF(AND(OR(EXACT(I156,"PUBLISHER / REFERENCE"),EXACT(I156,"OFFICIAL AUTHORITY / DOCUMENTATION"),EXACT(I156,"MARKETPLACE / DIRECTORY / REVIEW"),EXACT(I156,"COMMUNITY / WITNESS"),EXACT(I156,"ANALYST / RESEARCH")),EXACT(J156,"NONE")),"INFLUENTIAL NON-RIVAL SOURCE",IF(EXACT(J156,"NONE"),"NON-RIVAL EVIDENCE OBJECT","CLASSIFIED WITH BOUNDARY")))))))))))))))))))))))))</x:f>
      </x:c>
      <x:c r="S156" s="105" t="str">
        <x:f>IF(A156="","",IF(LEFT(R156,7)="INVALID","Correct the unsupported, contradictory, out-of-scope or duplicate controlled value before interpretation.",IF(R156="UNRESOLVED - START SCOPE","Complete START scope; row validity is intentionally blocked.",IF(R156="UNRESOLVED - ROW INPUT","Complete the required observation fields before interpretation.",IF(R156="UNRESOLVED - SOURCE ROLE","Inspect why the entity/source belongs in the answer and assign its role.",IF(R156="UNRESOLVED - BUYER OVERLAP","Establish same-buyer/same-job, substitute, partial or non-rival status.",IF(R156="UNRESOLVED - REPEAT GROUP","Assign the repeat observation to a repeat group before pattern comparison.",IF(R156="EVIDENCE INSUFFICIENT - PASSAGE","Open the cited source and record what claim or passage it supports.",IF(R156="EVIDENCE INSUFFICIENT - CITATION DETAIL","Record both the cited URL and the supported claim/passage before this citation-based observation can be shared.",IF(R156="DIRECT COMPETITOR EVIDENCE","Compare answer criteria, supporting sources and entity/product evidence before choosing an intervention.",IF(R156="SUBSTITUTE COMPETITOR EVIDENCE","Map substitution conditions and buyer trade-offs before treating the source as like-for-like.",IF(R156="INFLUENTIAL NON-RIVAL SOURCE","Route the gap to source, authority, entity or passage review - not the direct-competitor set.",IF(R156="NON-RIVAL EVIDENCE OBJECT","Use the observation only for the evidence/source role it performs.","Document the boundary before aggregation or handoff.")))))))))))))</x:f>
      </x:c>
      <x:c r="T156" s="105" t="str">
        <x:f>IF(A156="","",IF(OR(LEFT(R156,7)="INVALID",LEFT(R156,10)="UNRESOLVED",LEFT(R156,21)="EVIDENCE INSUFFICIENT",Q156="",P156=""),"NOT READY","READY TO SHARE"))</x:f>
      </x:c>
      <x:c r="U156" s="101"/>
    </x:row>
    <x:row r="157">
      <x:c r="A157" s="33"/>
      <x:c r="B157" s="33"/>
      <x:c r="C157" s="33"/>
      <x:c r="D157" s="33"/>
      <x:c r="E157" s="33"/>
      <x:c r="F157" s="64"/>
      <x:c r="G157" s="33"/>
      <x:c r="H157" s="33"/>
      <x:c r="I157" s="33"/>
      <x:c r="J157" s="33"/>
      <x:c r="K157" s="33"/>
      <x:c r="L157" s="33"/>
      <x:c r="M157" s="33"/>
      <x:c r="N157" s="101"/>
      <x:c r="O157" s="101"/>
      <x:c r="P157" s="101"/>
      <x:c r="Q157" s="101"/>
      <x:c r="R157" s="105" t="str">
        <x:f>IF(A157="","",IF(COUNTIF($A$2:$A$201,A157)&gt;1,"INVALID - DUPLICATE ID",IF(OR(START!$B$6="",START!$B$7="",START!$B$8="",START!$B$9="",START!$B$10="",START!$B$11="",START!$B$12=""),"UNRESOLVED - START SCOPE",IF(OR(B157="",C157="",D157="",E157="",F157="",G157="",H157="",I157="",J157="",M157="",N157="",P157=""),"UNRESOLVED - ROW INPUT",IF(NOT(OR(EXACT(B157,"CATEGORY / DEFINITION"),EXACT(B157,"PROBLEM / DIAGNOSTIC"),EXACT(B157,"COMPARISON / ALTERNATIVES"),EXACT(B157,"IMPLEMENTATION / EVIDENCE"),EXACT(B157,"PURCHASE / SELECTION"),EXACT(B157,"RISK / OBJECTION"),EXACT(B157,"OTHER"))),"INVALID - PROMPT FAMILY",IF(NOT(OR(EXACT(D157,"Google AI Overviews"),EXACT(D157,"Google AI Mode"),EXACT(D157,"ChatGPT search"),EXACT(D157,"Microsoft Copilot / Bing AI"),EXACT(D157,"Perplexity"),EXACT(D157,"Gemini"),EXACT(D157,"Other"))),"INVALID - SURFACE",IF(AND(NOT(EXACT(START!$B$10,"MULTI-SURFACE")),NOT(EXACT(D157,START!$B$10))),"INVALID - SURFACE OUT OF SCOPE",IF(AND(NOT(EXACT(START!$B$9,"MULTI-LOCALE")),NOT(EXACT(E157,START!$B$9))),"INVALID - LOCALE OUT OF SCOPE",IF(NOT(ISNUMBER(F157)),"INVALID - OBSERVED DATE",IF(OR(F157&lt;START!$B$11,F157&gt;START!$B$12),"INVALID - DATE OUT OF SCOPE",IF(NOT(OR(EXACT(H157,"BRAND / PROVIDER"),EXACT(H157,"CITED SOURCE"),EXACT(H157,"BRAND + SOURCE"),EXACT(H157,"OTHER"))),"INVALID - APPEARANCE TYPE",IF(NOT(OR(EXACT(I157,"DIRECT PROVIDER"),EXACT(I157,"SUBSTITUTE"),EXACT(I157,"PUBLISHER / REFERENCE"),EXACT(I157,"OFFICIAL AUTHORITY / DOCUMENTATION"),EXACT(I157,"MARKETPLACE / DIRECTORY / REVIEW"),EXACT(I157,"COMMUNITY / WITNESS"),EXACT(I157,"ANALYST / RESEARCH"),EXACT(I157,"UNRESOLVED"))),"INVALID - ROLE",IF(NOT(OR(EXACT(J157,"SAME BUYER + JOB"),EXACT(J157,"PARTIAL / SUBSTITUTE"),EXACT(J157,"NONE"),EXACT(J157,"UNKNOWN"))),"INVALID - BUYER OVERLAP",IF(NOT(OR(EXACT(M157,"YES"),EXACT(M157,"NO"),EXACT(M157,"NOT APPLICABLE / NO CITATION"))),"INVALID - PASSAGE CHECK",IF(AND(OR(EXACT(H157,"CITED SOURCE"),EXACT(H157,"BRAND + SOURCE")),EXACT(M157,"NOT APPLICABLE / NO CITATION")),"INVALID - CITATION/PASSAGE CONTRADICTION",IF(NOT(OR(EXACT(N157,"YES"),EXACT(N157,"NO - ONE OBSERVATION"),EXACT(N157,"NOT TESTED YET"))),"INVALID - REPEAT STATE",IF(EXACT(I157,"UNRESOLVED"),"UNRESOLVED - SOURCE ROLE",IF(EXACT(J157,"UNKNOWN"),"UNRESOLVED - BUYER OVERLAP",IF(AND(OR(EXACT(H157,"CITED SOURCE"),EXACT(H157,"BRAND + SOURCE")),EXACT(M157,"NO")),"EVIDENCE INSUFFICIENT - PASSAGE",IF(AND(OR(EXACT(H157,"CITED SOURCE"),EXACT(H157,"BRAND + SOURCE")),EXACT(M157,"YES"),OR(K157="",L157="")),"EVIDENCE INSUFFICIENT - CITATION DETAIL",IF(AND(EXACT(N157,"YES"),O157=""),"UNRESOLVED - REPEAT GROUP",IF(AND(EXACT(I157,"DIRECT PROVIDER"),EXACT(J157,"SAME BUYER + JOB")),"DIRECT COMPETITOR EVIDENCE",IF(AND(EXACT(I157,"SUBSTITUTE"),OR(EXACT(J157,"SAME BUYER + JOB"),EXACT(J157,"PARTIAL / SUBSTITUTE"))),"SUBSTITUTE COMPETITOR EVIDENCE",IF(AND(OR(EXACT(I157,"PUBLISHER / REFERENCE"),EXACT(I157,"OFFICIAL AUTHORITY / DOCUMENTATION"),EXACT(I157,"MARKETPLACE / DIRECTORY / REVIEW"),EXACT(I157,"COMMUNITY / WITNESS"),EXACT(I157,"ANALYST / RESEARCH")),EXACT(J157,"NONE")),"INFLUENTIAL NON-RIVAL SOURCE",IF(EXACT(J157,"NONE"),"NON-RIVAL EVIDENCE OBJECT","CLASSIFIED WITH BOUNDARY")))))))))))))))))))))))))</x:f>
      </x:c>
      <x:c r="S157" s="105" t="str">
        <x:f>IF(A157="","",IF(LEFT(R157,7)="INVALID","Correct the unsupported, contradictory, out-of-scope or duplicate controlled value before interpretation.",IF(R157="UNRESOLVED - START SCOPE","Complete START scope; row validity is intentionally blocked.",IF(R157="UNRESOLVED - ROW INPUT","Complete the required observation fields before interpretation.",IF(R157="UNRESOLVED - SOURCE ROLE","Inspect why the entity/source belongs in the answer and assign its role.",IF(R157="UNRESOLVED - BUYER OVERLAP","Establish same-buyer/same-job, substitute, partial or non-rival status.",IF(R157="UNRESOLVED - REPEAT GROUP","Assign the repeat observation to a repeat group before pattern comparison.",IF(R157="EVIDENCE INSUFFICIENT - PASSAGE","Open the cited source and record what claim or passage it supports.",IF(R157="EVIDENCE INSUFFICIENT - CITATION DETAIL","Record both the cited URL and the supported claim/passage before this citation-based observation can be shared.",IF(R157="DIRECT COMPETITOR EVIDENCE","Compare answer criteria, supporting sources and entity/product evidence before choosing an intervention.",IF(R157="SUBSTITUTE COMPETITOR EVIDENCE","Map substitution conditions and buyer trade-offs before treating the source as like-for-like.",IF(R157="INFLUENTIAL NON-RIVAL SOURCE","Route the gap to source, authority, entity or passage review - not the direct-competitor set.",IF(R157="NON-RIVAL EVIDENCE OBJECT","Use the observation only for the evidence/source role it performs.","Document the boundary before aggregation or handoff.")))))))))))))</x:f>
      </x:c>
      <x:c r="T157" s="105" t="str">
        <x:f>IF(A157="","",IF(OR(LEFT(R157,7)="INVALID",LEFT(R157,10)="UNRESOLVED",LEFT(R157,21)="EVIDENCE INSUFFICIENT",Q157="",P157=""),"NOT READY","READY TO SHARE"))</x:f>
      </x:c>
      <x:c r="U157" s="101"/>
    </x:row>
    <x:row r="158">
      <x:c r="A158" s="33"/>
      <x:c r="B158" s="33"/>
      <x:c r="C158" s="33"/>
      <x:c r="D158" s="33"/>
      <x:c r="E158" s="33"/>
      <x:c r="F158" s="64"/>
      <x:c r="G158" s="33"/>
      <x:c r="H158" s="33"/>
      <x:c r="I158" s="33"/>
      <x:c r="J158" s="33"/>
      <x:c r="K158" s="33"/>
      <x:c r="L158" s="33"/>
      <x:c r="M158" s="33"/>
      <x:c r="N158" s="101"/>
      <x:c r="O158" s="101"/>
      <x:c r="P158" s="101"/>
      <x:c r="Q158" s="101"/>
      <x:c r="R158" s="105" t="str">
        <x:f>IF(A158="","",IF(COUNTIF($A$2:$A$201,A158)&gt;1,"INVALID - DUPLICATE ID",IF(OR(START!$B$6="",START!$B$7="",START!$B$8="",START!$B$9="",START!$B$10="",START!$B$11="",START!$B$12=""),"UNRESOLVED - START SCOPE",IF(OR(B158="",C158="",D158="",E158="",F158="",G158="",H158="",I158="",J158="",M158="",N158="",P158=""),"UNRESOLVED - ROW INPUT",IF(NOT(OR(EXACT(B158,"CATEGORY / DEFINITION"),EXACT(B158,"PROBLEM / DIAGNOSTIC"),EXACT(B158,"COMPARISON / ALTERNATIVES"),EXACT(B158,"IMPLEMENTATION / EVIDENCE"),EXACT(B158,"PURCHASE / SELECTION"),EXACT(B158,"RISK / OBJECTION"),EXACT(B158,"OTHER"))),"INVALID - PROMPT FAMILY",IF(NOT(OR(EXACT(D158,"Google AI Overviews"),EXACT(D158,"Google AI Mode"),EXACT(D158,"ChatGPT search"),EXACT(D158,"Microsoft Copilot / Bing AI"),EXACT(D158,"Perplexity"),EXACT(D158,"Gemini"),EXACT(D158,"Other"))),"INVALID - SURFACE",IF(AND(NOT(EXACT(START!$B$10,"MULTI-SURFACE")),NOT(EXACT(D158,START!$B$10))),"INVALID - SURFACE OUT OF SCOPE",IF(AND(NOT(EXACT(START!$B$9,"MULTI-LOCALE")),NOT(EXACT(E158,START!$B$9))),"INVALID - LOCALE OUT OF SCOPE",IF(NOT(ISNUMBER(F158)),"INVALID - OBSERVED DATE",IF(OR(F158&lt;START!$B$11,F158&gt;START!$B$12),"INVALID - DATE OUT OF SCOPE",IF(NOT(OR(EXACT(H158,"BRAND / PROVIDER"),EXACT(H158,"CITED SOURCE"),EXACT(H158,"BRAND + SOURCE"),EXACT(H158,"OTHER"))),"INVALID - APPEARANCE TYPE",IF(NOT(OR(EXACT(I158,"DIRECT PROVIDER"),EXACT(I158,"SUBSTITUTE"),EXACT(I158,"PUBLISHER / REFERENCE"),EXACT(I158,"OFFICIAL AUTHORITY / DOCUMENTATION"),EXACT(I158,"MARKETPLACE / DIRECTORY / REVIEW"),EXACT(I158,"COMMUNITY / WITNESS"),EXACT(I158,"ANALYST / RESEARCH"),EXACT(I158,"UNRESOLVED"))),"INVALID - ROLE",IF(NOT(OR(EXACT(J158,"SAME BUYER + JOB"),EXACT(J158,"PARTIAL / SUBSTITUTE"),EXACT(J158,"NONE"),EXACT(J158,"UNKNOWN"))),"INVALID - BUYER OVERLAP",IF(NOT(OR(EXACT(M158,"YES"),EXACT(M158,"NO"),EXACT(M158,"NOT APPLICABLE / NO CITATION"))),"INVALID - PASSAGE CHECK",IF(AND(OR(EXACT(H158,"CITED SOURCE"),EXACT(H158,"BRAND + SOURCE")),EXACT(M158,"NOT APPLICABLE / NO CITATION")),"INVALID - CITATION/PASSAGE CONTRADICTION",IF(NOT(OR(EXACT(N158,"YES"),EXACT(N158,"NO - ONE OBSERVATION"),EXACT(N158,"NOT TESTED YET"))),"INVALID - REPEAT STATE",IF(EXACT(I158,"UNRESOLVED"),"UNRESOLVED - SOURCE ROLE",IF(EXACT(J158,"UNKNOWN"),"UNRESOLVED - BUYER OVERLAP",IF(AND(OR(EXACT(H158,"CITED SOURCE"),EXACT(H158,"BRAND + SOURCE")),EXACT(M158,"NO")),"EVIDENCE INSUFFICIENT - PASSAGE",IF(AND(OR(EXACT(H158,"CITED SOURCE"),EXACT(H158,"BRAND + SOURCE")),EXACT(M158,"YES"),OR(K158="",L158="")),"EVIDENCE INSUFFICIENT - CITATION DETAIL",IF(AND(EXACT(N158,"YES"),O158=""),"UNRESOLVED - REPEAT GROUP",IF(AND(EXACT(I158,"DIRECT PROVIDER"),EXACT(J158,"SAME BUYER + JOB")),"DIRECT COMPETITOR EVIDENCE",IF(AND(EXACT(I158,"SUBSTITUTE"),OR(EXACT(J158,"SAME BUYER + JOB"),EXACT(J158,"PARTIAL / SUBSTITUTE"))),"SUBSTITUTE COMPETITOR EVIDENCE",IF(AND(OR(EXACT(I158,"PUBLISHER / REFERENCE"),EXACT(I158,"OFFICIAL AUTHORITY / DOCUMENTATION"),EXACT(I158,"MARKETPLACE / DIRECTORY / REVIEW"),EXACT(I158,"COMMUNITY / WITNESS"),EXACT(I158,"ANALYST / RESEARCH")),EXACT(J158,"NONE")),"INFLUENTIAL NON-RIVAL SOURCE",IF(EXACT(J158,"NONE"),"NON-RIVAL EVIDENCE OBJECT","CLASSIFIED WITH BOUNDARY")))))))))))))))))))))))))</x:f>
      </x:c>
      <x:c r="S158" s="105" t="str">
        <x:f>IF(A158="","",IF(LEFT(R158,7)="INVALID","Correct the unsupported, contradictory, out-of-scope or duplicate controlled value before interpretation.",IF(R158="UNRESOLVED - START SCOPE","Complete START scope; row validity is intentionally blocked.",IF(R158="UNRESOLVED - ROW INPUT","Complete the required observation fields before interpretation.",IF(R158="UNRESOLVED - SOURCE ROLE","Inspect why the entity/source belongs in the answer and assign its role.",IF(R158="UNRESOLVED - BUYER OVERLAP","Establish same-buyer/same-job, substitute, partial or non-rival status.",IF(R158="UNRESOLVED - REPEAT GROUP","Assign the repeat observation to a repeat group before pattern comparison.",IF(R158="EVIDENCE INSUFFICIENT - PASSAGE","Open the cited source and record what claim or passage it supports.",IF(R158="EVIDENCE INSUFFICIENT - CITATION DETAIL","Record both the cited URL and the supported claim/passage before this citation-based observation can be shared.",IF(R158="DIRECT COMPETITOR EVIDENCE","Compare answer criteria, supporting sources and entity/product evidence before choosing an intervention.",IF(R158="SUBSTITUTE COMPETITOR EVIDENCE","Map substitution conditions and buyer trade-offs before treating the source as like-for-like.",IF(R158="INFLUENTIAL NON-RIVAL SOURCE","Route the gap to source, authority, entity or passage review - not the direct-competitor set.",IF(R158="NON-RIVAL EVIDENCE OBJECT","Use the observation only for the evidence/source role it performs.","Document the boundary before aggregation or handoff.")))))))))))))</x:f>
      </x:c>
      <x:c r="T158" s="105" t="str">
        <x:f>IF(A158="","",IF(OR(LEFT(R158,7)="INVALID",LEFT(R158,10)="UNRESOLVED",LEFT(R158,21)="EVIDENCE INSUFFICIENT",Q158="",P158=""),"NOT READY","READY TO SHARE"))</x:f>
      </x:c>
      <x:c r="U158" s="101"/>
    </x:row>
    <x:row r="159">
      <x:c r="A159" s="33"/>
      <x:c r="B159" s="33"/>
      <x:c r="C159" s="33"/>
      <x:c r="D159" s="33"/>
      <x:c r="E159" s="33"/>
      <x:c r="F159" s="64"/>
      <x:c r="G159" s="33"/>
      <x:c r="H159" s="33"/>
      <x:c r="I159" s="33"/>
      <x:c r="J159" s="33"/>
      <x:c r="K159" s="33"/>
      <x:c r="L159" s="33"/>
      <x:c r="M159" s="33"/>
      <x:c r="N159" s="101"/>
      <x:c r="O159" s="101"/>
      <x:c r="P159" s="101"/>
      <x:c r="Q159" s="101"/>
      <x:c r="R159" s="105" t="str">
        <x:f>IF(A159="","",IF(COUNTIF($A$2:$A$201,A159)&gt;1,"INVALID - DUPLICATE ID",IF(OR(START!$B$6="",START!$B$7="",START!$B$8="",START!$B$9="",START!$B$10="",START!$B$11="",START!$B$12=""),"UNRESOLVED - START SCOPE",IF(OR(B159="",C159="",D159="",E159="",F159="",G159="",H159="",I159="",J159="",M159="",N159="",P159=""),"UNRESOLVED - ROW INPUT",IF(NOT(OR(EXACT(B159,"CATEGORY / DEFINITION"),EXACT(B159,"PROBLEM / DIAGNOSTIC"),EXACT(B159,"COMPARISON / ALTERNATIVES"),EXACT(B159,"IMPLEMENTATION / EVIDENCE"),EXACT(B159,"PURCHASE / SELECTION"),EXACT(B159,"RISK / OBJECTION"),EXACT(B159,"OTHER"))),"INVALID - PROMPT FAMILY",IF(NOT(OR(EXACT(D159,"Google AI Overviews"),EXACT(D159,"Google AI Mode"),EXACT(D159,"ChatGPT search"),EXACT(D159,"Microsoft Copilot / Bing AI"),EXACT(D159,"Perplexity"),EXACT(D159,"Gemini"),EXACT(D159,"Other"))),"INVALID - SURFACE",IF(AND(NOT(EXACT(START!$B$10,"MULTI-SURFACE")),NOT(EXACT(D159,START!$B$10))),"INVALID - SURFACE OUT OF SCOPE",IF(AND(NOT(EXACT(START!$B$9,"MULTI-LOCALE")),NOT(EXACT(E159,START!$B$9))),"INVALID - LOCALE OUT OF SCOPE",IF(NOT(ISNUMBER(F159)),"INVALID - OBSERVED DATE",IF(OR(F159&lt;START!$B$11,F159&gt;START!$B$12),"INVALID - DATE OUT OF SCOPE",IF(NOT(OR(EXACT(H159,"BRAND / PROVIDER"),EXACT(H159,"CITED SOURCE"),EXACT(H159,"BRAND + SOURCE"),EXACT(H159,"OTHER"))),"INVALID - APPEARANCE TYPE",IF(NOT(OR(EXACT(I159,"DIRECT PROVIDER"),EXACT(I159,"SUBSTITUTE"),EXACT(I159,"PUBLISHER / REFERENCE"),EXACT(I159,"OFFICIAL AUTHORITY / DOCUMENTATION"),EXACT(I159,"MARKETPLACE / DIRECTORY / REVIEW"),EXACT(I159,"COMMUNITY / WITNESS"),EXACT(I159,"ANALYST / RESEARCH"),EXACT(I159,"UNRESOLVED"))),"INVALID - ROLE",IF(NOT(OR(EXACT(J159,"SAME BUYER + JOB"),EXACT(J159,"PARTIAL / SUBSTITUTE"),EXACT(J159,"NONE"),EXACT(J159,"UNKNOWN"))),"INVALID - BUYER OVERLAP",IF(NOT(OR(EXACT(M159,"YES"),EXACT(M159,"NO"),EXACT(M159,"NOT APPLICABLE / NO CITATION"))),"INVALID - PASSAGE CHECK",IF(AND(OR(EXACT(H159,"CITED SOURCE"),EXACT(H159,"BRAND + SOURCE")),EXACT(M159,"NOT APPLICABLE / NO CITATION")),"INVALID - CITATION/PASSAGE CONTRADICTION",IF(NOT(OR(EXACT(N159,"YES"),EXACT(N159,"NO - ONE OBSERVATION"),EXACT(N159,"NOT TESTED YET"))),"INVALID - REPEAT STATE",IF(EXACT(I159,"UNRESOLVED"),"UNRESOLVED - SOURCE ROLE",IF(EXACT(J159,"UNKNOWN"),"UNRESOLVED - BUYER OVERLAP",IF(AND(OR(EXACT(H159,"CITED SOURCE"),EXACT(H159,"BRAND + SOURCE")),EXACT(M159,"NO")),"EVIDENCE INSUFFICIENT - PASSAGE",IF(AND(OR(EXACT(H159,"CITED SOURCE"),EXACT(H159,"BRAND + SOURCE")),EXACT(M159,"YES"),OR(K159="",L159="")),"EVIDENCE INSUFFICIENT - CITATION DETAIL",IF(AND(EXACT(N159,"YES"),O159=""),"UNRESOLVED - REPEAT GROUP",IF(AND(EXACT(I159,"DIRECT PROVIDER"),EXACT(J159,"SAME BUYER + JOB")),"DIRECT COMPETITOR EVIDENCE",IF(AND(EXACT(I159,"SUBSTITUTE"),OR(EXACT(J159,"SAME BUYER + JOB"),EXACT(J159,"PARTIAL / SUBSTITUTE"))),"SUBSTITUTE COMPETITOR EVIDENCE",IF(AND(OR(EXACT(I159,"PUBLISHER / REFERENCE"),EXACT(I159,"OFFICIAL AUTHORITY / DOCUMENTATION"),EXACT(I159,"MARKETPLACE / DIRECTORY / REVIEW"),EXACT(I159,"COMMUNITY / WITNESS"),EXACT(I159,"ANALYST / RESEARCH")),EXACT(J159,"NONE")),"INFLUENTIAL NON-RIVAL SOURCE",IF(EXACT(J159,"NONE"),"NON-RIVAL EVIDENCE OBJECT","CLASSIFIED WITH BOUNDARY")))))))))))))))))))))))))</x:f>
      </x:c>
      <x:c r="S159" s="105" t="str">
        <x:f>IF(A159="","",IF(LEFT(R159,7)="INVALID","Correct the unsupported, contradictory, out-of-scope or duplicate controlled value before interpretation.",IF(R159="UNRESOLVED - START SCOPE","Complete START scope; row validity is intentionally blocked.",IF(R159="UNRESOLVED - ROW INPUT","Complete the required observation fields before interpretation.",IF(R159="UNRESOLVED - SOURCE ROLE","Inspect why the entity/source belongs in the answer and assign its role.",IF(R159="UNRESOLVED - BUYER OVERLAP","Establish same-buyer/same-job, substitute, partial or non-rival status.",IF(R159="UNRESOLVED - REPEAT GROUP","Assign the repeat observation to a repeat group before pattern comparison.",IF(R159="EVIDENCE INSUFFICIENT - PASSAGE","Open the cited source and record what claim or passage it supports.",IF(R159="EVIDENCE INSUFFICIENT - CITATION DETAIL","Record both the cited URL and the supported claim/passage before this citation-based observation can be shared.",IF(R159="DIRECT COMPETITOR EVIDENCE","Compare answer criteria, supporting sources and entity/product evidence before choosing an intervention.",IF(R159="SUBSTITUTE COMPETITOR EVIDENCE","Map substitution conditions and buyer trade-offs before treating the source as like-for-like.",IF(R159="INFLUENTIAL NON-RIVAL SOURCE","Route the gap to source, authority, entity or passage review - not the direct-competitor set.",IF(R159="NON-RIVAL EVIDENCE OBJECT","Use the observation only for the evidence/source role it performs.","Document the boundary before aggregation or handoff.")))))))))))))</x:f>
      </x:c>
      <x:c r="T159" s="105" t="str">
        <x:f>IF(A159="","",IF(OR(LEFT(R159,7)="INVALID",LEFT(R159,10)="UNRESOLVED",LEFT(R159,21)="EVIDENCE INSUFFICIENT",Q159="",P159=""),"NOT READY","READY TO SHARE"))</x:f>
      </x:c>
      <x:c r="U159" s="101"/>
    </x:row>
    <x:row r="160">
      <x:c r="A160" s="33"/>
      <x:c r="B160" s="33"/>
      <x:c r="C160" s="33"/>
      <x:c r="D160" s="33"/>
      <x:c r="E160" s="33"/>
      <x:c r="F160" s="64"/>
      <x:c r="G160" s="33"/>
      <x:c r="H160" s="33"/>
      <x:c r="I160" s="33"/>
      <x:c r="J160" s="33"/>
      <x:c r="K160" s="33"/>
      <x:c r="L160" s="33"/>
      <x:c r="M160" s="33"/>
      <x:c r="N160" s="101"/>
      <x:c r="O160" s="101"/>
      <x:c r="P160" s="101"/>
      <x:c r="Q160" s="101"/>
      <x:c r="R160" s="105" t="str">
        <x:f>IF(A160="","",IF(COUNTIF($A$2:$A$201,A160)&gt;1,"INVALID - DUPLICATE ID",IF(OR(START!$B$6="",START!$B$7="",START!$B$8="",START!$B$9="",START!$B$10="",START!$B$11="",START!$B$12=""),"UNRESOLVED - START SCOPE",IF(OR(B160="",C160="",D160="",E160="",F160="",G160="",H160="",I160="",J160="",M160="",N160="",P160=""),"UNRESOLVED - ROW INPUT",IF(NOT(OR(EXACT(B160,"CATEGORY / DEFINITION"),EXACT(B160,"PROBLEM / DIAGNOSTIC"),EXACT(B160,"COMPARISON / ALTERNATIVES"),EXACT(B160,"IMPLEMENTATION / EVIDENCE"),EXACT(B160,"PURCHASE / SELECTION"),EXACT(B160,"RISK / OBJECTION"),EXACT(B160,"OTHER"))),"INVALID - PROMPT FAMILY",IF(NOT(OR(EXACT(D160,"Google AI Overviews"),EXACT(D160,"Google AI Mode"),EXACT(D160,"ChatGPT search"),EXACT(D160,"Microsoft Copilot / Bing AI"),EXACT(D160,"Perplexity"),EXACT(D160,"Gemini"),EXACT(D160,"Other"))),"INVALID - SURFACE",IF(AND(NOT(EXACT(START!$B$10,"MULTI-SURFACE")),NOT(EXACT(D160,START!$B$10))),"INVALID - SURFACE OUT OF SCOPE",IF(AND(NOT(EXACT(START!$B$9,"MULTI-LOCALE")),NOT(EXACT(E160,START!$B$9))),"INVALID - LOCALE OUT OF SCOPE",IF(NOT(ISNUMBER(F160)),"INVALID - OBSERVED DATE",IF(OR(F160&lt;START!$B$11,F160&gt;START!$B$12),"INVALID - DATE OUT OF SCOPE",IF(NOT(OR(EXACT(H160,"BRAND / PROVIDER"),EXACT(H160,"CITED SOURCE"),EXACT(H160,"BRAND + SOURCE"),EXACT(H160,"OTHER"))),"INVALID - APPEARANCE TYPE",IF(NOT(OR(EXACT(I160,"DIRECT PROVIDER"),EXACT(I160,"SUBSTITUTE"),EXACT(I160,"PUBLISHER / REFERENCE"),EXACT(I160,"OFFICIAL AUTHORITY / DOCUMENTATION"),EXACT(I160,"MARKETPLACE / DIRECTORY / REVIEW"),EXACT(I160,"COMMUNITY / WITNESS"),EXACT(I160,"ANALYST / RESEARCH"),EXACT(I160,"UNRESOLVED"))),"INVALID - ROLE",IF(NOT(OR(EXACT(J160,"SAME BUYER + JOB"),EXACT(J160,"PARTIAL / SUBSTITUTE"),EXACT(J160,"NONE"),EXACT(J160,"UNKNOWN"))),"INVALID - BUYER OVERLAP",IF(NOT(OR(EXACT(M160,"YES"),EXACT(M160,"NO"),EXACT(M160,"NOT APPLICABLE / NO CITATION"))),"INVALID - PASSAGE CHECK",IF(AND(OR(EXACT(H160,"CITED SOURCE"),EXACT(H160,"BRAND + SOURCE")),EXACT(M160,"NOT APPLICABLE / NO CITATION")),"INVALID - CITATION/PASSAGE CONTRADICTION",IF(NOT(OR(EXACT(N160,"YES"),EXACT(N160,"NO - ONE OBSERVATION"),EXACT(N160,"NOT TESTED YET"))),"INVALID - REPEAT STATE",IF(EXACT(I160,"UNRESOLVED"),"UNRESOLVED - SOURCE ROLE",IF(EXACT(J160,"UNKNOWN"),"UNRESOLVED - BUYER OVERLAP",IF(AND(OR(EXACT(H160,"CITED SOURCE"),EXACT(H160,"BRAND + SOURCE")),EXACT(M160,"NO")),"EVIDENCE INSUFFICIENT - PASSAGE",IF(AND(OR(EXACT(H160,"CITED SOURCE"),EXACT(H160,"BRAND + SOURCE")),EXACT(M160,"YES"),OR(K160="",L160="")),"EVIDENCE INSUFFICIENT - CITATION DETAIL",IF(AND(EXACT(N160,"YES"),O160=""),"UNRESOLVED - REPEAT GROUP",IF(AND(EXACT(I160,"DIRECT PROVIDER"),EXACT(J160,"SAME BUYER + JOB")),"DIRECT COMPETITOR EVIDENCE",IF(AND(EXACT(I160,"SUBSTITUTE"),OR(EXACT(J160,"SAME BUYER + JOB"),EXACT(J160,"PARTIAL / SUBSTITUTE"))),"SUBSTITUTE COMPETITOR EVIDENCE",IF(AND(OR(EXACT(I160,"PUBLISHER / REFERENCE"),EXACT(I160,"OFFICIAL AUTHORITY / DOCUMENTATION"),EXACT(I160,"MARKETPLACE / DIRECTORY / REVIEW"),EXACT(I160,"COMMUNITY / WITNESS"),EXACT(I160,"ANALYST / RESEARCH")),EXACT(J160,"NONE")),"INFLUENTIAL NON-RIVAL SOURCE",IF(EXACT(J160,"NONE"),"NON-RIVAL EVIDENCE OBJECT","CLASSIFIED WITH BOUNDARY")))))))))))))))))))))))))</x:f>
      </x:c>
      <x:c r="S160" s="105" t="str">
        <x:f>IF(A160="","",IF(LEFT(R160,7)="INVALID","Correct the unsupported, contradictory, out-of-scope or duplicate controlled value before interpretation.",IF(R160="UNRESOLVED - START SCOPE","Complete START scope; row validity is intentionally blocked.",IF(R160="UNRESOLVED - ROW INPUT","Complete the required observation fields before interpretation.",IF(R160="UNRESOLVED - SOURCE ROLE","Inspect why the entity/source belongs in the answer and assign its role.",IF(R160="UNRESOLVED - BUYER OVERLAP","Establish same-buyer/same-job, substitute, partial or non-rival status.",IF(R160="UNRESOLVED - REPEAT GROUP","Assign the repeat observation to a repeat group before pattern comparison.",IF(R160="EVIDENCE INSUFFICIENT - PASSAGE","Open the cited source and record what claim or passage it supports.",IF(R160="EVIDENCE INSUFFICIENT - CITATION DETAIL","Record both the cited URL and the supported claim/passage before this citation-based observation can be shared.",IF(R160="DIRECT COMPETITOR EVIDENCE","Compare answer criteria, supporting sources and entity/product evidence before choosing an intervention.",IF(R160="SUBSTITUTE COMPETITOR EVIDENCE","Map substitution conditions and buyer trade-offs before treating the source as like-for-like.",IF(R160="INFLUENTIAL NON-RIVAL SOURCE","Route the gap to source, authority, entity or passage review - not the direct-competitor set.",IF(R160="NON-RIVAL EVIDENCE OBJECT","Use the observation only for the evidence/source role it performs.","Document the boundary before aggregation or handoff.")))))))))))))</x:f>
      </x:c>
      <x:c r="T160" s="105" t="str">
        <x:f>IF(A160="","",IF(OR(LEFT(R160,7)="INVALID",LEFT(R160,10)="UNRESOLVED",LEFT(R160,21)="EVIDENCE INSUFFICIENT",Q160="",P160=""),"NOT READY","READY TO SHARE"))</x:f>
      </x:c>
      <x:c r="U160" s="101"/>
    </x:row>
    <x:row r="161">
      <x:c r="A161" s="33"/>
      <x:c r="B161" s="33"/>
      <x:c r="C161" s="33"/>
      <x:c r="D161" s="33"/>
      <x:c r="E161" s="33"/>
      <x:c r="F161" s="64"/>
      <x:c r="G161" s="33"/>
      <x:c r="H161" s="33"/>
      <x:c r="I161" s="33"/>
      <x:c r="J161" s="33"/>
      <x:c r="K161" s="33"/>
      <x:c r="L161" s="33"/>
      <x:c r="M161" s="33"/>
      <x:c r="N161" s="101"/>
      <x:c r="O161" s="101"/>
      <x:c r="P161" s="101"/>
      <x:c r="Q161" s="101"/>
      <x:c r="R161" s="105" t="str">
        <x:f>IF(A161="","",IF(COUNTIF($A$2:$A$201,A161)&gt;1,"INVALID - DUPLICATE ID",IF(OR(START!$B$6="",START!$B$7="",START!$B$8="",START!$B$9="",START!$B$10="",START!$B$11="",START!$B$12=""),"UNRESOLVED - START SCOPE",IF(OR(B161="",C161="",D161="",E161="",F161="",G161="",H161="",I161="",J161="",M161="",N161="",P161=""),"UNRESOLVED - ROW INPUT",IF(NOT(OR(EXACT(B161,"CATEGORY / DEFINITION"),EXACT(B161,"PROBLEM / DIAGNOSTIC"),EXACT(B161,"COMPARISON / ALTERNATIVES"),EXACT(B161,"IMPLEMENTATION / EVIDENCE"),EXACT(B161,"PURCHASE / SELECTION"),EXACT(B161,"RISK / OBJECTION"),EXACT(B161,"OTHER"))),"INVALID - PROMPT FAMILY",IF(NOT(OR(EXACT(D161,"Google AI Overviews"),EXACT(D161,"Google AI Mode"),EXACT(D161,"ChatGPT search"),EXACT(D161,"Microsoft Copilot / Bing AI"),EXACT(D161,"Perplexity"),EXACT(D161,"Gemini"),EXACT(D161,"Other"))),"INVALID - SURFACE",IF(AND(NOT(EXACT(START!$B$10,"MULTI-SURFACE")),NOT(EXACT(D161,START!$B$10))),"INVALID - SURFACE OUT OF SCOPE",IF(AND(NOT(EXACT(START!$B$9,"MULTI-LOCALE")),NOT(EXACT(E161,START!$B$9))),"INVALID - LOCALE OUT OF SCOPE",IF(NOT(ISNUMBER(F161)),"INVALID - OBSERVED DATE",IF(OR(F161&lt;START!$B$11,F161&gt;START!$B$12),"INVALID - DATE OUT OF SCOPE",IF(NOT(OR(EXACT(H161,"BRAND / PROVIDER"),EXACT(H161,"CITED SOURCE"),EXACT(H161,"BRAND + SOURCE"),EXACT(H161,"OTHER"))),"INVALID - APPEARANCE TYPE",IF(NOT(OR(EXACT(I161,"DIRECT PROVIDER"),EXACT(I161,"SUBSTITUTE"),EXACT(I161,"PUBLISHER / REFERENCE"),EXACT(I161,"OFFICIAL AUTHORITY / DOCUMENTATION"),EXACT(I161,"MARKETPLACE / DIRECTORY / REVIEW"),EXACT(I161,"COMMUNITY / WITNESS"),EXACT(I161,"ANALYST / RESEARCH"),EXACT(I161,"UNRESOLVED"))),"INVALID - ROLE",IF(NOT(OR(EXACT(J161,"SAME BUYER + JOB"),EXACT(J161,"PARTIAL / SUBSTITUTE"),EXACT(J161,"NONE"),EXACT(J161,"UNKNOWN"))),"INVALID - BUYER OVERLAP",IF(NOT(OR(EXACT(M161,"YES"),EXACT(M161,"NO"),EXACT(M161,"NOT APPLICABLE / NO CITATION"))),"INVALID - PASSAGE CHECK",IF(AND(OR(EXACT(H161,"CITED SOURCE"),EXACT(H161,"BRAND + SOURCE")),EXACT(M161,"NOT APPLICABLE / NO CITATION")),"INVALID - CITATION/PASSAGE CONTRADICTION",IF(NOT(OR(EXACT(N161,"YES"),EXACT(N161,"NO - ONE OBSERVATION"),EXACT(N161,"NOT TESTED YET"))),"INVALID - REPEAT STATE",IF(EXACT(I161,"UNRESOLVED"),"UNRESOLVED - SOURCE ROLE",IF(EXACT(J161,"UNKNOWN"),"UNRESOLVED - BUYER OVERLAP",IF(AND(OR(EXACT(H161,"CITED SOURCE"),EXACT(H161,"BRAND + SOURCE")),EXACT(M161,"NO")),"EVIDENCE INSUFFICIENT - PASSAGE",IF(AND(OR(EXACT(H161,"CITED SOURCE"),EXACT(H161,"BRAND + SOURCE")),EXACT(M161,"YES"),OR(K161="",L161="")),"EVIDENCE INSUFFICIENT - CITATION DETAIL",IF(AND(EXACT(N161,"YES"),O161=""),"UNRESOLVED - REPEAT GROUP",IF(AND(EXACT(I161,"DIRECT PROVIDER"),EXACT(J161,"SAME BUYER + JOB")),"DIRECT COMPETITOR EVIDENCE",IF(AND(EXACT(I161,"SUBSTITUTE"),OR(EXACT(J161,"SAME BUYER + JOB"),EXACT(J161,"PARTIAL / SUBSTITUTE"))),"SUBSTITUTE COMPETITOR EVIDENCE",IF(AND(OR(EXACT(I161,"PUBLISHER / REFERENCE"),EXACT(I161,"OFFICIAL AUTHORITY / DOCUMENTATION"),EXACT(I161,"MARKETPLACE / DIRECTORY / REVIEW"),EXACT(I161,"COMMUNITY / WITNESS"),EXACT(I161,"ANALYST / RESEARCH")),EXACT(J161,"NONE")),"INFLUENTIAL NON-RIVAL SOURCE",IF(EXACT(J161,"NONE"),"NON-RIVAL EVIDENCE OBJECT","CLASSIFIED WITH BOUNDARY")))))))))))))))))))))))))</x:f>
      </x:c>
      <x:c r="S161" s="105" t="str">
        <x:f>IF(A161="","",IF(LEFT(R161,7)="INVALID","Correct the unsupported, contradictory, out-of-scope or duplicate controlled value before interpretation.",IF(R161="UNRESOLVED - START SCOPE","Complete START scope; row validity is intentionally blocked.",IF(R161="UNRESOLVED - ROW INPUT","Complete the required observation fields before interpretation.",IF(R161="UNRESOLVED - SOURCE ROLE","Inspect why the entity/source belongs in the answer and assign its role.",IF(R161="UNRESOLVED - BUYER OVERLAP","Establish same-buyer/same-job, substitute, partial or non-rival status.",IF(R161="UNRESOLVED - REPEAT GROUP","Assign the repeat observation to a repeat group before pattern comparison.",IF(R161="EVIDENCE INSUFFICIENT - PASSAGE","Open the cited source and record what claim or passage it supports.",IF(R161="EVIDENCE INSUFFICIENT - CITATION DETAIL","Record both the cited URL and the supported claim/passage before this citation-based observation can be shared.",IF(R161="DIRECT COMPETITOR EVIDENCE","Compare answer criteria, supporting sources and entity/product evidence before choosing an intervention.",IF(R161="SUBSTITUTE COMPETITOR EVIDENCE","Map substitution conditions and buyer trade-offs before treating the source as like-for-like.",IF(R161="INFLUENTIAL NON-RIVAL SOURCE","Route the gap to source, authority, entity or passage review - not the direct-competitor set.",IF(R161="NON-RIVAL EVIDENCE OBJECT","Use the observation only for the evidence/source role it performs.","Document the boundary before aggregation or handoff.")))))))))))))</x:f>
      </x:c>
      <x:c r="T161" s="105" t="str">
        <x:f>IF(A161="","",IF(OR(LEFT(R161,7)="INVALID",LEFT(R161,10)="UNRESOLVED",LEFT(R161,21)="EVIDENCE INSUFFICIENT",Q161="",P161=""),"NOT READY","READY TO SHARE"))</x:f>
      </x:c>
      <x:c r="U161" s="101"/>
    </x:row>
    <x:row r="162">
      <x:c r="A162" s="33"/>
      <x:c r="B162" s="33"/>
      <x:c r="C162" s="33"/>
      <x:c r="D162" s="33"/>
      <x:c r="E162" s="33"/>
      <x:c r="F162" s="64"/>
      <x:c r="G162" s="33"/>
      <x:c r="H162" s="33"/>
      <x:c r="I162" s="33"/>
      <x:c r="J162" s="33"/>
      <x:c r="K162" s="33"/>
      <x:c r="L162" s="33"/>
      <x:c r="M162" s="33"/>
      <x:c r="N162" s="101"/>
      <x:c r="O162" s="101"/>
      <x:c r="P162" s="101"/>
      <x:c r="Q162" s="101"/>
      <x:c r="R162" s="105" t="str">
        <x:f>IF(A162="","",IF(COUNTIF($A$2:$A$201,A162)&gt;1,"INVALID - DUPLICATE ID",IF(OR(START!$B$6="",START!$B$7="",START!$B$8="",START!$B$9="",START!$B$10="",START!$B$11="",START!$B$12=""),"UNRESOLVED - START SCOPE",IF(OR(B162="",C162="",D162="",E162="",F162="",G162="",H162="",I162="",J162="",M162="",N162="",P162=""),"UNRESOLVED - ROW INPUT",IF(NOT(OR(EXACT(B162,"CATEGORY / DEFINITION"),EXACT(B162,"PROBLEM / DIAGNOSTIC"),EXACT(B162,"COMPARISON / ALTERNATIVES"),EXACT(B162,"IMPLEMENTATION / EVIDENCE"),EXACT(B162,"PURCHASE / SELECTION"),EXACT(B162,"RISK / OBJECTION"),EXACT(B162,"OTHER"))),"INVALID - PROMPT FAMILY",IF(NOT(OR(EXACT(D162,"Google AI Overviews"),EXACT(D162,"Google AI Mode"),EXACT(D162,"ChatGPT search"),EXACT(D162,"Microsoft Copilot / Bing AI"),EXACT(D162,"Perplexity"),EXACT(D162,"Gemini"),EXACT(D162,"Other"))),"INVALID - SURFACE",IF(AND(NOT(EXACT(START!$B$10,"MULTI-SURFACE")),NOT(EXACT(D162,START!$B$10))),"INVALID - SURFACE OUT OF SCOPE",IF(AND(NOT(EXACT(START!$B$9,"MULTI-LOCALE")),NOT(EXACT(E162,START!$B$9))),"INVALID - LOCALE OUT OF SCOPE",IF(NOT(ISNUMBER(F162)),"INVALID - OBSERVED DATE",IF(OR(F162&lt;START!$B$11,F162&gt;START!$B$12),"INVALID - DATE OUT OF SCOPE",IF(NOT(OR(EXACT(H162,"BRAND / PROVIDER"),EXACT(H162,"CITED SOURCE"),EXACT(H162,"BRAND + SOURCE"),EXACT(H162,"OTHER"))),"INVALID - APPEARANCE TYPE",IF(NOT(OR(EXACT(I162,"DIRECT PROVIDER"),EXACT(I162,"SUBSTITUTE"),EXACT(I162,"PUBLISHER / REFERENCE"),EXACT(I162,"OFFICIAL AUTHORITY / DOCUMENTATION"),EXACT(I162,"MARKETPLACE / DIRECTORY / REVIEW"),EXACT(I162,"COMMUNITY / WITNESS"),EXACT(I162,"ANALYST / RESEARCH"),EXACT(I162,"UNRESOLVED"))),"INVALID - ROLE",IF(NOT(OR(EXACT(J162,"SAME BUYER + JOB"),EXACT(J162,"PARTIAL / SUBSTITUTE"),EXACT(J162,"NONE"),EXACT(J162,"UNKNOWN"))),"INVALID - BUYER OVERLAP",IF(NOT(OR(EXACT(M162,"YES"),EXACT(M162,"NO"),EXACT(M162,"NOT APPLICABLE / NO CITATION"))),"INVALID - PASSAGE CHECK",IF(AND(OR(EXACT(H162,"CITED SOURCE"),EXACT(H162,"BRAND + SOURCE")),EXACT(M162,"NOT APPLICABLE / NO CITATION")),"INVALID - CITATION/PASSAGE CONTRADICTION",IF(NOT(OR(EXACT(N162,"YES"),EXACT(N162,"NO - ONE OBSERVATION"),EXACT(N162,"NOT TESTED YET"))),"INVALID - REPEAT STATE",IF(EXACT(I162,"UNRESOLVED"),"UNRESOLVED - SOURCE ROLE",IF(EXACT(J162,"UNKNOWN"),"UNRESOLVED - BUYER OVERLAP",IF(AND(OR(EXACT(H162,"CITED SOURCE"),EXACT(H162,"BRAND + SOURCE")),EXACT(M162,"NO")),"EVIDENCE INSUFFICIENT - PASSAGE",IF(AND(OR(EXACT(H162,"CITED SOURCE"),EXACT(H162,"BRAND + SOURCE")),EXACT(M162,"YES"),OR(K162="",L162="")),"EVIDENCE INSUFFICIENT - CITATION DETAIL",IF(AND(EXACT(N162,"YES"),O162=""),"UNRESOLVED - REPEAT GROUP",IF(AND(EXACT(I162,"DIRECT PROVIDER"),EXACT(J162,"SAME BUYER + JOB")),"DIRECT COMPETITOR EVIDENCE",IF(AND(EXACT(I162,"SUBSTITUTE"),OR(EXACT(J162,"SAME BUYER + JOB"),EXACT(J162,"PARTIAL / SUBSTITUTE"))),"SUBSTITUTE COMPETITOR EVIDENCE",IF(AND(OR(EXACT(I162,"PUBLISHER / REFERENCE"),EXACT(I162,"OFFICIAL AUTHORITY / DOCUMENTATION"),EXACT(I162,"MARKETPLACE / DIRECTORY / REVIEW"),EXACT(I162,"COMMUNITY / WITNESS"),EXACT(I162,"ANALYST / RESEARCH")),EXACT(J162,"NONE")),"INFLUENTIAL NON-RIVAL SOURCE",IF(EXACT(J162,"NONE"),"NON-RIVAL EVIDENCE OBJECT","CLASSIFIED WITH BOUNDARY")))))))))))))))))))))))))</x:f>
      </x:c>
      <x:c r="S162" s="105" t="str">
        <x:f>IF(A162="","",IF(LEFT(R162,7)="INVALID","Correct the unsupported, contradictory, out-of-scope or duplicate controlled value before interpretation.",IF(R162="UNRESOLVED - START SCOPE","Complete START scope; row validity is intentionally blocked.",IF(R162="UNRESOLVED - ROW INPUT","Complete the required observation fields before interpretation.",IF(R162="UNRESOLVED - SOURCE ROLE","Inspect why the entity/source belongs in the answer and assign its role.",IF(R162="UNRESOLVED - BUYER OVERLAP","Establish same-buyer/same-job, substitute, partial or non-rival status.",IF(R162="UNRESOLVED - REPEAT GROUP","Assign the repeat observation to a repeat group before pattern comparison.",IF(R162="EVIDENCE INSUFFICIENT - PASSAGE","Open the cited source and record what claim or passage it supports.",IF(R162="EVIDENCE INSUFFICIENT - CITATION DETAIL","Record both the cited URL and the supported claim/passage before this citation-based observation can be shared.",IF(R162="DIRECT COMPETITOR EVIDENCE","Compare answer criteria, supporting sources and entity/product evidence before choosing an intervention.",IF(R162="SUBSTITUTE COMPETITOR EVIDENCE","Map substitution conditions and buyer trade-offs before treating the source as like-for-like.",IF(R162="INFLUENTIAL NON-RIVAL SOURCE","Route the gap to source, authority, entity or passage review - not the direct-competitor set.",IF(R162="NON-RIVAL EVIDENCE OBJECT","Use the observation only for the evidence/source role it performs.","Document the boundary before aggregation or handoff.")))))))))))))</x:f>
      </x:c>
      <x:c r="T162" s="105" t="str">
        <x:f>IF(A162="","",IF(OR(LEFT(R162,7)="INVALID",LEFT(R162,10)="UNRESOLVED",LEFT(R162,21)="EVIDENCE INSUFFICIENT",Q162="",P162=""),"NOT READY","READY TO SHARE"))</x:f>
      </x:c>
      <x:c r="U162" s="101"/>
    </x:row>
    <x:row r="163">
      <x:c r="A163" s="33"/>
      <x:c r="B163" s="33"/>
      <x:c r="C163" s="33"/>
      <x:c r="D163" s="33"/>
      <x:c r="E163" s="33"/>
      <x:c r="F163" s="64"/>
      <x:c r="G163" s="33"/>
      <x:c r="H163" s="33"/>
      <x:c r="I163" s="33"/>
      <x:c r="J163" s="33"/>
      <x:c r="K163" s="33"/>
      <x:c r="L163" s="33"/>
      <x:c r="M163" s="33"/>
      <x:c r="N163" s="101"/>
      <x:c r="O163" s="101"/>
      <x:c r="P163" s="101"/>
      <x:c r="Q163" s="101"/>
      <x:c r="R163" s="105" t="str">
        <x:f>IF(A163="","",IF(COUNTIF($A$2:$A$201,A163)&gt;1,"INVALID - DUPLICATE ID",IF(OR(START!$B$6="",START!$B$7="",START!$B$8="",START!$B$9="",START!$B$10="",START!$B$11="",START!$B$12=""),"UNRESOLVED - START SCOPE",IF(OR(B163="",C163="",D163="",E163="",F163="",G163="",H163="",I163="",J163="",M163="",N163="",P163=""),"UNRESOLVED - ROW INPUT",IF(NOT(OR(EXACT(B163,"CATEGORY / DEFINITION"),EXACT(B163,"PROBLEM / DIAGNOSTIC"),EXACT(B163,"COMPARISON / ALTERNATIVES"),EXACT(B163,"IMPLEMENTATION / EVIDENCE"),EXACT(B163,"PURCHASE / SELECTION"),EXACT(B163,"RISK / OBJECTION"),EXACT(B163,"OTHER"))),"INVALID - PROMPT FAMILY",IF(NOT(OR(EXACT(D163,"Google AI Overviews"),EXACT(D163,"Google AI Mode"),EXACT(D163,"ChatGPT search"),EXACT(D163,"Microsoft Copilot / Bing AI"),EXACT(D163,"Perplexity"),EXACT(D163,"Gemini"),EXACT(D163,"Other"))),"INVALID - SURFACE",IF(AND(NOT(EXACT(START!$B$10,"MULTI-SURFACE")),NOT(EXACT(D163,START!$B$10))),"INVALID - SURFACE OUT OF SCOPE",IF(AND(NOT(EXACT(START!$B$9,"MULTI-LOCALE")),NOT(EXACT(E163,START!$B$9))),"INVALID - LOCALE OUT OF SCOPE",IF(NOT(ISNUMBER(F163)),"INVALID - OBSERVED DATE",IF(OR(F163&lt;START!$B$11,F163&gt;START!$B$12),"INVALID - DATE OUT OF SCOPE",IF(NOT(OR(EXACT(H163,"BRAND / PROVIDER"),EXACT(H163,"CITED SOURCE"),EXACT(H163,"BRAND + SOURCE"),EXACT(H163,"OTHER"))),"INVALID - APPEARANCE TYPE",IF(NOT(OR(EXACT(I163,"DIRECT PROVIDER"),EXACT(I163,"SUBSTITUTE"),EXACT(I163,"PUBLISHER / REFERENCE"),EXACT(I163,"OFFICIAL AUTHORITY / DOCUMENTATION"),EXACT(I163,"MARKETPLACE / DIRECTORY / REVIEW"),EXACT(I163,"COMMUNITY / WITNESS"),EXACT(I163,"ANALYST / RESEARCH"),EXACT(I163,"UNRESOLVED"))),"INVALID - ROLE",IF(NOT(OR(EXACT(J163,"SAME BUYER + JOB"),EXACT(J163,"PARTIAL / SUBSTITUTE"),EXACT(J163,"NONE"),EXACT(J163,"UNKNOWN"))),"INVALID - BUYER OVERLAP",IF(NOT(OR(EXACT(M163,"YES"),EXACT(M163,"NO"),EXACT(M163,"NOT APPLICABLE / NO CITATION"))),"INVALID - PASSAGE CHECK",IF(AND(OR(EXACT(H163,"CITED SOURCE"),EXACT(H163,"BRAND + SOURCE")),EXACT(M163,"NOT APPLICABLE / NO CITATION")),"INVALID - CITATION/PASSAGE CONTRADICTION",IF(NOT(OR(EXACT(N163,"YES"),EXACT(N163,"NO - ONE OBSERVATION"),EXACT(N163,"NOT TESTED YET"))),"INVALID - REPEAT STATE",IF(EXACT(I163,"UNRESOLVED"),"UNRESOLVED - SOURCE ROLE",IF(EXACT(J163,"UNKNOWN"),"UNRESOLVED - BUYER OVERLAP",IF(AND(OR(EXACT(H163,"CITED SOURCE"),EXACT(H163,"BRAND + SOURCE")),EXACT(M163,"NO")),"EVIDENCE INSUFFICIENT - PASSAGE",IF(AND(OR(EXACT(H163,"CITED SOURCE"),EXACT(H163,"BRAND + SOURCE")),EXACT(M163,"YES"),OR(K163="",L163="")),"EVIDENCE INSUFFICIENT - CITATION DETAIL",IF(AND(EXACT(N163,"YES"),O163=""),"UNRESOLVED - REPEAT GROUP",IF(AND(EXACT(I163,"DIRECT PROVIDER"),EXACT(J163,"SAME BUYER + JOB")),"DIRECT COMPETITOR EVIDENCE",IF(AND(EXACT(I163,"SUBSTITUTE"),OR(EXACT(J163,"SAME BUYER + JOB"),EXACT(J163,"PARTIAL / SUBSTITUTE"))),"SUBSTITUTE COMPETITOR EVIDENCE",IF(AND(OR(EXACT(I163,"PUBLISHER / REFERENCE"),EXACT(I163,"OFFICIAL AUTHORITY / DOCUMENTATION"),EXACT(I163,"MARKETPLACE / DIRECTORY / REVIEW"),EXACT(I163,"COMMUNITY / WITNESS"),EXACT(I163,"ANALYST / RESEARCH")),EXACT(J163,"NONE")),"INFLUENTIAL NON-RIVAL SOURCE",IF(EXACT(J163,"NONE"),"NON-RIVAL EVIDENCE OBJECT","CLASSIFIED WITH BOUNDARY")))))))))))))))))))))))))</x:f>
      </x:c>
      <x:c r="S163" s="105" t="str">
        <x:f>IF(A163="","",IF(LEFT(R163,7)="INVALID","Correct the unsupported, contradictory, out-of-scope or duplicate controlled value before interpretation.",IF(R163="UNRESOLVED - START SCOPE","Complete START scope; row validity is intentionally blocked.",IF(R163="UNRESOLVED - ROW INPUT","Complete the required observation fields before interpretation.",IF(R163="UNRESOLVED - SOURCE ROLE","Inspect why the entity/source belongs in the answer and assign its role.",IF(R163="UNRESOLVED - BUYER OVERLAP","Establish same-buyer/same-job, substitute, partial or non-rival status.",IF(R163="UNRESOLVED - REPEAT GROUP","Assign the repeat observation to a repeat group before pattern comparison.",IF(R163="EVIDENCE INSUFFICIENT - PASSAGE","Open the cited source and record what claim or passage it supports.",IF(R163="EVIDENCE INSUFFICIENT - CITATION DETAIL","Record both the cited URL and the supported claim/passage before this citation-based observation can be shared.",IF(R163="DIRECT COMPETITOR EVIDENCE","Compare answer criteria, supporting sources and entity/product evidence before choosing an intervention.",IF(R163="SUBSTITUTE COMPETITOR EVIDENCE","Map substitution conditions and buyer trade-offs before treating the source as like-for-like.",IF(R163="INFLUENTIAL NON-RIVAL SOURCE","Route the gap to source, authority, entity or passage review - not the direct-competitor set.",IF(R163="NON-RIVAL EVIDENCE OBJECT","Use the observation only for the evidence/source role it performs.","Document the boundary before aggregation or handoff.")))))))))))))</x:f>
      </x:c>
      <x:c r="T163" s="105" t="str">
        <x:f>IF(A163="","",IF(OR(LEFT(R163,7)="INVALID",LEFT(R163,10)="UNRESOLVED",LEFT(R163,21)="EVIDENCE INSUFFICIENT",Q163="",P163=""),"NOT READY","READY TO SHARE"))</x:f>
      </x:c>
      <x:c r="U163" s="101"/>
    </x:row>
    <x:row r="164">
      <x:c r="A164" s="33"/>
      <x:c r="B164" s="33"/>
      <x:c r="C164" s="33"/>
      <x:c r="D164" s="33"/>
      <x:c r="E164" s="33"/>
      <x:c r="F164" s="64"/>
      <x:c r="G164" s="33"/>
      <x:c r="H164" s="33"/>
      <x:c r="I164" s="33"/>
      <x:c r="J164" s="33"/>
      <x:c r="K164" s="33"/>
      <x:c r="L164" s="33"/>
      <x:c r="M164" s="33"/>
      <x:c r="N164" s="101"/>
      <x:c r="O164" s="101"/>
      <x:c r="P164" s="101"/>
      <x:c r="Q164" s="101"/>
      <x:c r="R164" s="105" t="str">
        <x:f>IF(A164="","",IF(COUNTIF($A$2:$A$201,A164)&gt;1,"INVALID - DUPLICATE ID",IF(OR(START!$B$6="",START!$B$7="",START!$B$8="",START!$B$9="",START!$B$10="",START!$B$11="",START!$B$12=""),"UNRESOLVED - START SCOPE",IF(OR(B164="",C164="",D164="",E164="",F164="",G164="",H164="",I164="",J164="",M164="",N164="",P164=""),"UNRESOLVED - ROW INPUT",IF(NOT(OR(EXACT(B164,"CATEGORY / DEFINITION"),EXACT(B164,"PROBLEM / DIAGNOSTIC"),EXACT(B164,"COMPARISON / ALTERNATIVES"),EXACT(B164,"IMPLEMENTATION / EVIDENCE"),EXACT(B164,"PURCHASE / SELECTION"),EXACT(B164,"RISK / OBJECTION"),EXACT(B164,"OTHER"))),"INVALID - PROMPT FAMILY",IF(NOT(OR(EXACT(D164,"Google AI Overviews"),EXACT(D164,"Google AI Mode"),EXACT(D164,"ChatGPT search"),EXACT(D164,"Microsoft Copilot / Bing AI"),EXACT(D164,"Perplexity"),EXACT(D164,"Gemini"),EXACT(D164,"Other"))),"INVALID - SURFACE",IF(AND(NOT(EXACT(START!$B$10,"MULTI-SURFACE")),NOT(EXACT(D164,START!$B$10))),"INVALID - SURFACE OUT OF SCOPE",IF(AND(NOT(EXACT(START!$B$9,"MULTI-LOCALE")),NOT(EXACT(E164,START!$B$9))),"INVALID - LOCALE OUT OF SCOPE",IF(NOT(ISNUMBER(F164)),"INVALID - OBSERVED DATE",IF(OR(F164&lt;START!$B$11,F164&gt;START!$B$12),"INVALID - DATE OUT OF SCOPE",IF(NOT(OR(EXACT(H164,"BRAND / PROVIDER"),EXACT(H164,"CITED SOURCE"),EXACT(H164,"BRAND + SOURCE"),EXACT(H164,"OTHER"))),"INVALID - APPEARANCE TYPE",IF(NOT(OR(EXACT(I164,"DIRECT PROVIDER"),EXACT(I164,"SUBSTITUTE"),EXACT(I164,"PUBLISHER / REFERENCE"),EXACT(I164,"OFFICIAL AUTHORITY / DOCUMENTATION"),EXACT(I164,"MARKETPLACE / DIRECTORY / REVIEW"),EXACT(I164,"COMMUNITY / WITNESS"),EXACT(I164,"ANALYST / RESEARCH"),EXACT(I164,"UNRESOLVED"))),"INVALID - ROLE",IF(NOT(OR(EXACT(J164,"SAME BUYER + JOB"),EXACT(J164,"PARTIAL / SUBSTITUTE"),EXACT(J164,"NONE"),EXACT(J164,"UNKNOWN"))),"INVALID - BUYER OVERLAP",IF(NOT(OR(EXACT(M164,"YES"),EXACT(M164,"NO"),EXACT(M164,"NOT APPLICABLE / NO CITATION"))),"INVALID - PASSAGE CHECK",IF(AND(OR(EXACT(H164,"CITED SOURCE"),EXACT(H164,"BRAND + SOURCE")),EXACT(M164,"NOT APPLICABLE / NO CITATION")),"INVALID - CITATION/PASSAGE CONTRADICTION",IF(NOT(OR(EXACT(N164,"YES"),EXACT(N164,"NO - ONE OBSERVATION"),EXACT(N164,"NOT TESTED YET"))),"INVALID - REPEAT STATE",IF(EXACT(I164,"UNRESOLVED"),"UNRESOLVED - SOURCE ROLE",IF(EXACT(J164,"UNKNOWN"),"UNRESOLVED - BUYER OVERLAP",IF(AND(OR(EXACT(H164,"CITED SOURCE"),EXACT(H164,"BRAND + SOURCE")),EXACT(M164,"NO")),"EVIDENCE INSUFFICIENT - PASSAGE",IF(AND(OR(EXACT(H164,"CITED SOURCE"),EXACT(H164,"BRAND + SOURCE")),EXACT(M164,"YES"),OR(K164="",L164="")),"EVIDENCE INSUFFICIENT - CITATION DETAIL",IF(AND(EXACT(N164,"YES"),O164=""),"UNRESOLVED - REPEAT GROUP",IF(AND(EXACT(I164,"DIRECT PROVIDER"),EXACT(J164,"SAME BUYER + JOB")),"DIRECT COMPETITOR EVIDENCE",IF(AND(EXACT(I164,"SUBSTITUTE"),OR(EXACT(J164,"SAME BUYER + JOB"),EXACT(J164,"PARTIAL / SUBSTITUTE"))),"SUBSTITUTE COMPETITOR EVIDENCE",IF(AND(OR(EXACT(I164,"PUBLISHER / REFERENCE"),EXACT(I164,"OFFICIAL AUTHORITY / DOCUMENTATION"),EXACT(I164,"MARKETPLACE / DIRECTORY / REVIEW"),EXACT(I164,"COMMUNITY / WITNESS"),EXACT(I164,"ANALYST / RESEARCH")),EXACT(J164,"NONE")),"INFLUENTIAL NON-RIVAL SOURCE",IF(EXACT(J164,"NONE"),"NON-RIVAL EVIDENCE OBJECT","CLASSIFIED WITH BOUNDARY")))))))))))))))))))))))))</x:f>
      </x:c>
      <x:c r="S164" s="105" t="str">
        <x:f>IF(A164="","",IF(LEFT(R164,7)="INVALID","Correct the unsupported, contradictory, out-of-scope or duplicate controlled value before interpretation.",IF(R164="UNRESOLVED - START SCOPE","Complete START scope; row validity is intentionally blocked.",IF(R164="UNRESOLVED - ROW INPUT","Complete the required observation fields before interpretation.",IF(R164="UNRESOLVED - SOURCE ROLE","Inspect why the entity/source belongs in the answer and assign its role.",IF(R164="UNRESOLVED - BUYER OVERLAP","Establish same-buyer/same-job, substitute, partial or non-rival status.",IF(R164="UNRESOLVED - REPEAT GROUP","Assign the repeat observation to a repeat group before pattern comparison.",IF(R164="EVIDENCE INSUFFICIENT - PASSAGE","Open the cited source and record what claim or passage it supports.",IF(R164="EVIDENCE INSUFFICIENT - CITATION DETAIL","Record both the cited URL and the supported claim/passage before this citation-based observation can be shared.",IF(R164="DIRECT COMPETITOR EVIDENCE","Compare answer criteria, supporting sources and entity/product evidence before choosing an intervention.",IF(R164="SUBSTITUTE COMPETITOR EVIDENCE","Map substitution conditions and buyer trade-offs before treating the source as like-for-like.",IF(R164="INFLUENTIAL NON-RIVAL SOURCE","Route the gap to source, authority, entity or passage review - not the direct-competitor set.",IF(R164="NON-RIVAL EVIDENCE OBJECT","Use the observation only for the evidence/source role it performs.","Document the boundary before aggregation or handoff.")))))))))))))</x:f>
      </x:c>
      <x:c r="T164" s="105" t="str">
        <x:f>IF(A164="","",IF(OR(LEFT(R164,7)="INVALID",LEFT(R164,10)="UNRESOLVED",LEFT(R164,21)="EVIDENCE INSUFFICIENT",Q164="",P164=""),"NOT READY","READY TO SHARE"))</x:f>
      </x:c>
      <x:c r="U164" s="101"/>
    </x:row>
    <x:row r="165">
      <x:c r="A165" s="33"/>
      <x:c r="B165" s="33"/>
      <x:c r="C165" s="33"/>
      <x:c r="D165" s="33"/>
      <x:c r="E165" s="33"/>
      <x:c r="F165" s="64"/>
      <x:c r="G165" s="33"/>
      <x:c r="H165" s="33"/>
      <x:c r="I165" s="33"/>
      <x:c r="J165" s="33"/>
      <x:c r="K165" s="33"/>
      <x:c r="L165" s="33"/>
      <x:c r="M165" s="33"/>
      <x:c r="N165" s="101"/>
      <x:c r="O165" s="101"/>
      <x:c r="P165" s="101"/>
      <x:c r="Q165" s="101"/>
      <x:c r="R165" s="105" t="str">
        <x:f>IF(A165="","",IF(COUNTIF($A$2:$A$201,A165)&gt;1,"INVALID - DUPLICATE ID",IF(OR(START!$B$6="",START!$B$7="",START!$B$8="",START!$B$9="",START!$B$10="",START!$B$11="",START!$B$12=""),"UNRESOLVED - START SCOPE",IF(OR(B165="",C165="",D165="",E165="",F165="",G165="",H165="",I165="",J165="",M165="",N165="",P165=""),"UNRESOLVED - ROW INPUT",IF(NOT(OR(EXACT(B165,"CATEGORY / DEFINITION"),EXACT(B165,"PROBLEM / DIAGNOSTIC"),EXACT(B165,"COMPARISON / ALTERNATIVES"),EXACT(B165,"IMPLEMENTATION / EVIDENCE"),EXACT(B165,"PURCHASE / SELECTION"),EXACT(B165,"RISK / OBJECTION"),EXACT(B165,"OTHER"))),"INVALID - PROMPT FAMILY",IF(NOT(OR(EXACT(D165,"Google AI Overviews"),EXACT(D165,"Google AI Mode"),EXACT(D165,"ChatGPT search"),EXACT(D165,"Microsoft Copilot / Bing AI"),EXACT(D165,"Perplexity"),EXACT(D165,"Gemini"),EXACT(D165,"Other"))),"INVALID - SURFACE",IF(AND(NOT(EXACT(START!$B$10,"MULTI-SURFACE")),NOT(EXACT(D165,START!$B$10))),"INVALID - SURFACE OUT OF SCOPE",IF(AND(NOT(EXACT(START!$B$9,"MULTI-LOCALE")),NOT(EXACT(E165,START!$B$9))),"INVALID - LOCALE OUT OF SCOPE",IF(NOT(ISNUMBER(F165)),"INVALID - OBSERVED DATE",IF(OR(F165&lt;START!$B$11,F165&gt;START!$B$12),"INVALID - DATE OUT OF SCOPE",IF(NOT(OR(EXACT(H165,"BRAND / PROVIDER"),EXACT(H165,"CITED SOURCE"),EXACT(H165,"BRAND + SOURCE"),EXACT(H165,"OTHER"))),"INVALID - APPEARANCE TYPE",IF(NOT(OR(EXACT(I165,"DIRECT PROVIDER"),EXACT(I165,"SUBSTITUTE"),EXACT(I165,"PUBLISHER / REFERENCE"),EXACT(I165,"OFFICIAL AUTHORITY / DOCUMENTATION"),EXACT(I165,"MARKETPLACE / DIRECTORY / REVIEW"),EXACT(I165,"COMMUNITY / WITNESS"),EXACT(I165,"ANALYST / RESEARCH"),EXACT(I165,"UNRESOLVED"))),"INVALID - ROLE",IF(NOT(OR(EXACT(J165,"SAME BUYER + JOB"),EXACT(J165,"PARTIAL / SUBSTITUTE"),EXACT(J165,"NONE"),EXACT(J165,"UNKNOWN"))),"INVALID - BUYER OVERLAP",IF(NOT(OR(EXACT(M165,"YES"),EXACT(M165,"NO"),EXACT(M165,"NOT APPLICABLE / NO CITATION"))),"INVALID - PASSAGE CHECK",IF(AND(OR(EXACT(H165,"CITED SOURCE"),EXACT(H165,"BRAND + SOURCE")),EXACT(M165,"NOT APPLICABLE / NO CITATION")),"INVALID - CITATION/PASSAGE CONTRADICTION",IF(NOT(OR(EXACT(N165,"YES"),EXACT(N165,"NO - ONE OBSERVATION"),EXACT(N165,"NOT TESTED YET"))),"INVALID - REPEAT STATE",IF(EXACT(I165,"UNRESOLVED"),"UNRESOLVED - SOURCE ROLE",IF(EXACT(J165,"UNKNOWN"),"UNRESOLVED - BUYER OVERLAP",IF(AND(OR(EXACT(H165,"CITED SOURCE"),EXACT(H165,"BRAND + SOURCE")),EXACT(M165,"NO")),"EVIDENCE INSUFFICIENT - PASSAGE",IF(AND(OR(EXACT(H165,"CITED SOURCE"),EXACT(H165,"BRAND + SOURCE")),EXACT(M165,"YES"),OR(K165="",L165="")),"EVIDENCE INSUFFICIENT - CITATION DETAIL",IF(AND(EXACT(N165,"YES"),O165=""),"UNRESOLVED - REPEAT GROUP",IF(AND(EXACT(I165,"DIRECT PROVIDER"),EXACT(J165,"SAME BUYER + JOB")),"DIRECT COMPETITOR EVIDENCE",IF(AND(EXACT(I165,"SUBSTITUTE"),OR(EXACT(J165,"SAME BUYER + JOB"),EXACT(J165,"PARTIAL / SUBSTITUTE"))),"SUBSTITUTE COMPETITOR EVIDENCE",IF(AND(OR(EXACT(I165,"PUBLISHER / REFERENCE"),EXACT(I165,"OFFICIAL AUTHORITY / DOCUMENTATION"),EXACT(I165,"MARKETPLACE / DIRECTORY / REVIEW"),EXACT(I165,"COMMUNITY / WITNESS"),EXACT(I165,"ANALYST / RESEARCH")),EXACT(J165,"NONE")),"INFLUENTIAL NON-RIVAL SOURCE",IF(EXACT(J165,"NONE"),"NON-RIVAL EVIDENCE OBJECT","CLASSIFIED WITH BOUNDARY")))))))))))))))))))))))))</x:f>
      </x:c>
      <x:c r="S165" s="105" t="str">
        <x:f>IF(A165="","",IF(LEFT(R165,7)="INVALID","Correct the unsupported, contradictory, out-of-scope or duplicate controlled value before interpretation.",IF(R165="UNRESOLVED - START SCOPE","Complete START scope; row validity is intentionally blocked.",IF(R165="UNRESOLVED - ROW INPUT","Complete the required observation fields before interpretation.",IF(R165="UNRESOLVED - SOURCE ROLE","Inspect why the entity/source belongs in the answer and assign its role.",IF(R165="UNRESOLVED - BUYER OVERLAP","Establish same-buyer/same-job, substitute, partial or non-rival status.",IF(R165="UNRESOLVED - REPEAT GROUP","Assign the repeat observation to a repeat group before pattern comparison.",IF(R165="EVIDENCE INSUFFICIENT - PASSAGE","Open the cited source and record what claim or passage it supports.",IF(R165="EVIDENCE INSUFFICIENT - CITATION DETAIL","Record both the cited URL and the supported claim/passage before this citation-based observation can be shared.",IF(R165="DIRECT COMPETITOR EVIDENCE","Compare answer criteria, supporting sources and entity/product evidence before choosing an intervention.",IF(R165="SUBSTITUTE COMPETITOR EVIDENCE","Map substitution conditions and buyer trade-offs before treating the source as like-for-like.",IF(R165="INFLUENTIAL NON-RIVAL SOURCE","Route the gap to source, authority, entity or passage review - not the direct-competitor set.",IF(R165="NON-RIVAL EVIDENCE OBJECT","Use the observation only for the evidence/source role it performs.","Document the boundary before aggregation or handoff.")))))))))))))</x:f>
      </x:c>
      <x:c r="T165" s="105" t="str">
        <x:f>IF(A165="","",IF(OR(LEFT(R165,7)="INVALID",LEFT(R165,10)="UNRESOLVED",LEFT(R165,21)="EVIDENCE INSUFFICIENT",Q165="",P165=""),"NOT READY","READY TO SHARE"))</x:f>
      </x:c>
      <x:c r="U165" s="101"/>
    </x:row>
    <x:row r="166">
      <x:c r="A166" s="33"/>
      <x:c r="B166" s="33"/>
      <x:c r="C166" s="33"/>
      <x:c r="D166" s="33"/>
      <x:c r="E166" s="33"/>
      <x:c r="F166" s="64"/>
      <x:c r="G166" s="33"/>
      <x:c r="H166" s="33"/>
      <x:c r="I166" s="33"/>
      <x:c r="J166" s="33"/>
      <x:c r="K166" s="33"/>
      <x:c r="L166" s="33"/>
      <x:c r="M166" s="33"/>
      <x:c r="N166" s="101"/>
      <x:c r="O166" s="101"/>
      <x:c r="P166" s="101"/>
      <x:c r="Q166" s="101"/>
      <x:c r="R166" s="105" t="str">
        <x:f>IF(A166="","",IF(COUNTIF($A$2:$A$201,A166)&gt;1,"INVALID - DUPLICATE ID",IF(OR(START!$B$6="",START!$B$7="",START!$B$8="",START!$B$9="",START!$B$10="",START!$B$11="",START!$B$12=""),"UNRESOLVED - START SCOPE",IF(OR(B166="",C166="",D166="",E166="",F166="",G166="",H166="",I166="",J166="",M166="",N166="",P166=""),"UNRESOLVED - ROW INPUT",IF(NOT(OR(EXACT(B166,"CATEGORY / DEFINITION"),EXACT(B166,"PROBLEM / DIAGNOSTIC"),EXACT(B166,"COMPARISON / ALTERNATIVES"),EXACT(B166,"IMPLEMENTATION / EVIDENCE"),EXACT(B166,"PURCHASE / SELECTION"),EXACT(B166,"RISK / OBJECTION"),EXACT(B166,"OTHER"))),"INVALID - PROMPT FAMILY",IF(NOT(OR(EXACT(D166,"Google AI Overviews"),EXACT(D166,"Google AI Mode"),EXACT(D166,"ChatGPT search"),EXACT(D166,"Microsoft Copilot / Bing AI"),EXACT(D166,"Perplexity"),EXACT(D166,"Gemini"),EXACT(D166,"Other"))),"INVALID - SURFACE",IF(AND(NOT(EXACT(START!$B$10,"MULTI-SURFACE")),NOT(EXACT(D166,START!$B$10))),"INVALID - SURFACE OUT OF SCOPE",IF(AND(NOT(EXACT(START!$B$9,"MULTI-LOCALE")),NOT(EXACT(E166,START!$B$9))),"INVALID - LOCALE OUT OF SCOPE",IF(NOT(ISNUMBER(F166)),"INVALID - OBSERVED DATE",IF(OR(F166&lt;START!$B$11,F166&gt;START!$B$12),"INVALID - DATE OUT OF SCOPE",IF(NOT(OR(EXACT(H166,"BRAND / PROVIDER"),EXACT(H166,"CITED SOURCE"),EXACT(H166,"BRAND + SOURCE"),EXACT(H166,"OTHER"))),"INVALID - APPEARANCE TYPE",IF(NOT(OR(EXACT(I166,"DIRECT PROVIDER"),EXACT(I166,"SUBSTITUTE"),EXACT(I166,"PUBLISHER / REFERENCE"),EXACT(I166,"OFFICIAL AUTHORITY / DOCUMENTATION"),EXACT(I166,"MARKETPLACE / DIRECTORY / REVIEW"),EXACT(I166,"COMMUNITY / WITNESS"),EXACT(I166,"ANALYST / RESEARCH"),EXACT(I166,"UNRESOLVED"))),"INVALID - ROLE",IF(NOT(OR(EXACT(J166,"SAME BUYER + JOB"),EXACT(J166,"PARTIAL / SUBSTITUTE"),EXACT(J166,"NONE"),EXACT(J166,"UNKNOWN"))),"INVALID - BUYER OVERLAP",IF(NOT(OR(EXACT(M166,"YES"),EXACT(M166,"NO"),EXACT(M166,"NOT APPLICABLE / NO CITATION"))),"INVALID - PASSAGE CHECK",IF(AND(OR(EXACT(H166,"CITED SOURCE"),EXACT(H166,"BRAND + SOURCE")),EXACT(M166,"NOT APPLICABLE / NO CITATION")),"INVALID - CITATION/PASSAGE CONTRADICTION",IF(NOT(OR(EXACT(N166,"YES"),EXACT(N166,"NO - ONE OBSERVATION"),EXACT(N166,"NOT TESTED YET"))),"INVALID - REPEAT STATE",IF(EXACT(I166,"UNRESOLVED"),"UNRESOLVED - SOURCE ROLE",IF(EXACT(J166,"UNKNOWN"),"UNRESOLVED - BUYER OVERLAP",IF(AND(OR(EXACT(H166,"CITED SOURCE"),EXACT(H166,"BRAND + SOURCE")),EXACT(M166,"NO")),"EVIDENCE INSUFFICIENT - PASSAGE",IF(AND(OR(EXACT(H166,"CITED SOURCE"),EXACT(H166,"BRAND + SOURCE")),EXACT(M166,"YES"),OR(K166="",L166="")),"EVIDENCE INSUFFICIENT - CITATION DETAIL",IF(AND(EXACT(N166,"YES"),O166=""),"UNRESOLVED - REPEAT GROUP",IF(AND(EXACT(I166,"DIRECT PROVIDER"),EXACT(J166,"SAME BUYER + JOB")),"DIRECT COMPETITOR EVIDENCE",IF(AND(EXACT(I166,"SUBSTITUTE"),OR(EXACT(J166,"SAME BUYER + JOB"),EXACT(J166,"PARTIAL / SUBSTITUTE"))),"SUBSTITUTE COMPETITOR EVIDENCE",IF(AND(OR(EXACT(I166,"PUBLISHER / REFERENCE"),EXACT(I166,"OFFICIAL AUTHORITY / DOCUMENTATION"),EXACT(I166,"MARKETPLACE / DIRECTORY / REVIEW"),EXACT(I166,"COMMUNITY / WITNESS"),EXACT(I166,"ANALYST / RESEARCH")),EXACT(J166,"NONE")),"INFLUENTIAL NON-RIVAL SOURCE",IF(EXACT(J166,"NONE"),"NON-RIVAL EVIDENCE OBJECT","CLASSIFIED WITH BOUNDARY")))))))))))))))))))))))))</x:f>
      </x:c>
      <x:c r="S166" s="105" t="str">
        <x:f>IF(A166="","",IF(LEFT(R166,7)="INVALID","Correct the unsupported, contradictory, out-of-scope or duplicate controlled value before interpretation.",IF(R166="UNRESOLVED - START SCOPE","Complete START scope; row validity is intentionally blocked.",IF(R166="UNRESOLVED - ROW INPUT","Complete the required observation fields before interpretation.",IF(R166="UNRESOLVED - SOURCE ROLE","Inspect why the entity/source belongs in the answer and assign its role.",IF(R166="UNRESOLVED - BUYER OVERLAP","Establish same-buyer/same-job, substitute, partial or non-rival status.",IF(R166="UNRESOLVED - REPEAT GROUP","Assign the repeat observation to a repeat group before pattern comparison.",IF(R166="EVIDENCE INSUFFICIENT - PASSAGE","Open the cited source and record what claim or passage it supports.",IF(R166="EVIDENCE INSUFFICIENT - CITATION DETAIL","Record both the cited URL and the supported claim/passage before this citation-based observation can be shared.",IF(R166="DIRECT COMPETITOR EVIDENCE","Compare answer criteria, supporting sources and entity/product evidence before choosing an intervention.",IF(R166="SUBSTITUTE COMPETITOR EVIDENCE","Map substitution conditions and buyer trade-offs before treating the source as like-for-like.",IF(R166="INFLUENTIAL NON-RIVAL SOURCE","Route the gap to source, authority, entity or passage review - not the direct-competitor set.",IF(R166="NON-RIVAL EVIDENCE OBJECT","Use the observation only for the evidence/source role it performs.","Document the boundary before aggregation or handoff.")))))))))))))</x:f>
      </x:c>
      <x:c r="T166" s="105" t="str">
        <x:f>IF(A166="","",IF(OR(LEFT(R166,7)="INVALID",LEFT(R166,10)="UNRESOLVED",LEFT(R166,21)="EVIDENCE INSUFFICIENT",Q166="",P166=""),"NOT READY","READY TO SHARE"))</x:f>
      </x:c>
      <x:c r="U166" s="101"/>
    </x:row>
    <x:row r="167">
      <x:c r="A167" s="33"/>
      <x:c r="B167" s="33"/>
      <x:c r="C167" s="33"/>
      <x:c r="D167" s="33"/>
      <x:c r="E167" s="33"/>
      <x:c r="F167" s="64"/>
      <x:c r="G167" s="33"/>
      <x:c r="H167" s="33"/>
      <x:c r="I167" s="33"/>
      <x:c r="J167" s="33"/>
      <x:c r="K167" s="33"/>
      <x:c r="L167" s="33"/>
      <x:c r="M167" s="33"/>
      <x:c r="N167" s="101"/>
      <x:c r="O167" s="101"/>
      <x:c r="P167" s="101"/>
      <x:c r="Q167" s="101"/>
      <x:c r="R167" s="105" t="str">
        <x:f>IF(A167="","",IF(COUNTIF($A$2:$A$201,A167)&gt;1,"INVALID - DUPLICATE ID",IF(OR(START!$B$6="",START!$B$7="",START!$B$8="",START!$B$9="",START!$B$10="",START!$B$11="",START!$B$12=""),"UNRESOLVED - START SCOPE",IF(OR(B167="",C167="",D167="",E167="",F167="",G167="",H167="",I167="",J167="",M167="",N167="",P167=""),"UNRESOLVED - ROW INPUT",IF(NOT(OR(EXACT(B167,"CATEGORY / DEFINITION"),EXACT(B167,"PROBLEM / DIAGNOSTIC"),EXACT(B167,"COMPARISON / ALTERNATIVES"),EXACT(B167,"IMPLEMENTATION / EVIDENCE"),EXACT(B167,"PURCHASE / SELECTION"),EXACT(B167,"RISK / OBJECTION"),EXACT(B167,"OTHER"))),"INVALID - PROMPT FAMILY",IF(NOT(OR(EXACT(D167,"Google AI Overviews"),EXACT(D167,"Google AI Mode"),EXACT(D167,"ChatGPT search"),EXACT(D167,"Microsoft Copilot / Bing AI"),EXACT(D167,"Perplexity"),EXACT(D167,"Gemini"),EXACT(D167,"Other"))),"INVALID - SURFACE",IF(AND(NOT(EXACT(START!$B$10,"MULTI-SURFACE")),NOT(EXACT(D167,START!$B$10))),"INVALID - SURFACE OUT OF SCOPE",IF(AND(NOT(EXACT(START!$B$9,"MULTI-LOCALE")),NOT(EXACT(E167,START!$B$9))),"INVALID - LOCALE OUT OF SCOPE",IF(NOT(ISNUMBER(F167)),"INVALID - OBSERVED DATE",IF(OR(F167&lt;START!$B$11,F167&gt;START!$B$12),"INVALID - DATE OUT OF SCOPE",IF(NOT(OR(EXACT(H167,"BRAND / PROVIDER"),EXACT(H167,"CITED SOURCE"),EXACT(H167,"BRAND + SOURCE"),EXACT(H167,"OTHER"))),"INVALID - APPEARANCE TYPE",IF(NOT(OR(EXACT(I167,"DIRECT PROVIDER"),EXACT(I167,"SUBSTITUTE"),EXACT(I167,"PUBLISHER / REFERENCE"),EXACT(I167,"OFFICIAL AUTHORITY / DOCUMENTATION"),EXACT(I167,"MARKETPLACE / DIRECTORY / REVIEW"),EXACT(I167,"COMMUNITY / WITNESS"),EXACT(I167,"ANALYST / RESEARCH"),EXACT(I167,"UNRESOLVED"))),"INVALID - ROLE",IF(NOT(OR(EXACT(J167,"SAME BUYER + JOB"),EXACT(J167,"PARTIAL / SUBSTITUTE"),EXACT(J167,"NONE"),EXACT(J167,"UNKNOWN"))),"INVALID - BUYER OVERLAP",IF(NOT(OR(EXACT(M167,"YES"),EXACT(M167,"NO"),EXACT(M167,"NOT APPLICABLE / NO CITATION"))),"INVALID - PASSAGE CHECK",IF(AND(OR(EXACT(H167,"CITED SOURCE"),EXACT(H167,"BRAND + SOURCE")),EXACT(M167,"NOT APPLICABLE / NO CITATION")),"INVALID - CITATION/PASSAGE CONTRADICTION",IF(NOT(OR(EXACT(N167,"YES"),EXACT(N167,"NO - ONE OBSERVATION"),EXACT(N167,"NOT TESTED YET"))),"INVALID - REPEAT STATE",IF(EXACT(I167,"UNRESOLVED"),"UNRESOLVED - SOURCE ROLE",IF(EXACT(J167,"UNKNOWN"),"UNRESOLVED - BUYER OVERLAP",IF(AND(OR(EXACT(H167,"CITED SOURCE"),EXACT(H167,"BRAND + SOURCE")),EXACT(M167,"NO")),"EVIDENCE INSUFFICIENT - PASSAGE",IF(AND(OR(EXACT(H167,"CITED SOURCE"),EXACT(H167,"BRAND + SOURCE")),EXACT(M167,"YES"),OR(K167="",L167="")),"EVIDENCE INSUFFICIENT - CITATION DETAIL",IF(AND(EXACT(N167,"YES"),O167=""),"UNRESOLVED - REPEAT GROUP",IF(AND(EXACT(I167,"DIRECT PROVIDER"),EXACT(J167,"SAME BUYER + JOB")),"DIRECT COMPETITOR EVIDENCE",IF(AND(EXACT(I167,"SUBSTITUTE"),OR(EXACT(J167,"SAME BUYER + JOB"),EXACT(J167,"PARTIAL / SUBSTITUTE"))),"SUBSTITUTE COMPETITOR EVIDENCE",IF(AND(OR(EXACT(I167,"PUBLISHER / REFERENCE"),EXACT(I167,"OFFICIAL AUTHORITY / DOCUMENTATION"),EXACT(I167,"MARKETPLACE / DIRECTORY / REVIEW"),EXACT(I167,"COMMUNITY / WITNESS"),EXACT(I167,"ANALYST / RESEARCH")),EXACT(J167,"NONE")),"INFLUENTIAL NON-RIVAL SOURCE",IF(EXACT(J167,"NONE"),"NON-RIVAL EVIDENCE OBJECT","CLASSIFIED WITH BOUNDARY")))))))))))))))))))))))))</x:f>
      </x:c>
      <x:c r="S167" s="105" t="str">
        <x:f>IF(A167="","",IF(LEFT(R167,7)="INVALID","Correct the unsupported, contradictory, out-of-scope or duplicate controlled value before interpretation.",IF(R167="UNRESOLVED - START SCOPE","Complete START scope; row validity is intentionally blocked.",IF(R167="UNRESOLVED - ROW INPUT","Complete the required observation fields before interpretation.",IF(R167="UNRESOLVED - SOURCE ROLE","Inspect why the entity/source belongs in the answer and assign its role.",IF(R167="UNRESOLVED - BUYER OVERLAP","Establish same-buyer/same-job, substitute, partial or non-rival status.",IF(R167="UNRESOLVED - REPEAT GROUP","Assign the repeat observation to a repeat group before pattern comparison.",IF(R167="EVIDENCE INSUFFICIENT - PASSAGE","Open the cited source and record what claim or passage it supports.",IF(R167="EVIDENCE INSUFFICIENT - CITATION DETAIL","Record both the cited URL and the supported claim/passage before this citation-based observation can be shared.",IF(R167="DIRECT COMPETITOR EVIDENCE","Compare answer criteria, supporting sources and entity/product evidence before choosing an intervention.",IF(R167="SUBSTITUTE COMPETITOR EVIDENCE","Map substitution conditions and buyer trade-offs before treating the source as like-for-like.",IF(R167="INFLUENTIAL NON-RIVAL SOURCE","Route the gap to source, authority, entity or passage review - not the direct-competitor set.",IF(R167="NON-RIVAL EVIDENCE OBJECT","Use the observation only for the evidence/source role it performs.","Document the boundary before aggregation or handoff.")))))))))))))</x:f>
      </x:c>
      <x:c r="T167" s="105" t="str">
        <x:f>IF(A167="","",IF(OR(LEFT(R167,7)="INVALID",LEFT(R167,10)="UNRESOLVED",LEFT(R167,21)="EVIDENCE INSUFFICIENT",Q167="",P167=""),"NOT READY","READY TO SHARE"))</x:f>
      </x:c>
      <x:c r="U167" s="101"/>
    </x:row>
    <x:row r="168">
      <x:c r="A168" s="33"/>
      <x:c r="B168" s="33"/>
      <x:c r="C168" s="33"/>
      <x:c r="D168" s="33"/>
      <x:c r="E168" s="33"/>
      <x:c r="F168" s="64"/>
      <x:c r="G168" s="33"/>
      <x:c r="H168" s="33"/>
      <x:c r="I168" s="33"/>
      <x:c r="J168" s="33"/>
      <x:c r="K168" s="33"/>
      <x:c r="L168" s="33"/>
      <x:c r="M168" s="33"/>
      <x:c r="N168" s="101"/>
      <x:c r="O168" s="101"/>
      <x:c r="P168" s="101"/>
      <x:c r="Q168" s="101"/>
      <x:c r="R168" s="105" t="str">
        <x:f>IF(A168="","",IF(COUNTIF($A$2:$A$201,A168)&gt;1,"INVALID - DUPLICATE ID",IF(OR(START!$B$6="",START!$B$7="",START!$B$8="",START!$B$9="",START!$B$10="",START!$B$11="",START!$B$12=""),"UNRESOLVED - START SCOPE",IF(OR(B168="",C168="",D168="",E168="",F168="",G168="",H168="",I168="",J168="",M168="",N168="",P168=""),"UNRESOLVED - ROW INPUT",IF(NOT(OR(EXACT(B168,"CATEGORY / DEFINITION"),EXACT(B168,"PROBLEM / DIAGNOSTIC"),EXACT(B168,"COMPARISON / ALTERNATIVES"),EXACT(B168,"IMPLEMENTATION / EVIDENCE"),EXACT(B168,"PURCHASE / SELECTION"),EXACT(B168,"RISK / OBJECTION"),EXACT(B168,"OTHER"))),"INVALID - PROMPT FAMILY",IF(NOT(OR(EXACT(D168,"Google AI Overviews"),EXACT(D168,"Google AI Mode"),EXACT(D168,"ChatGPT search"),EXACT(D168,"Microsoft Copilot / Bing AI"),EXACT(D168,"Perplexity"),EXACT(D168,"Gemini"),EXACT(D168,"Other"))),"INVALID - SURFACE",IF(AND(NOT(EXACT(START!$B$10,"MULTI-SURFACE")),NOT(EXACT(D168,START!$B$10))),"INVALID - SURFACE OUT OF SCOPE",IF(AND(NOT(EXACT(START!$B$9,"MULTI-LOCALE")),NOT(EXACT(E168,START!$B$9))),"INVALID - LOCALE OUT OF SCOPE",IF(NOT(ISNUMBER(F168)),"INVALID - OBSERVED DATE",IF(OR(F168&lt;START!$B$11,F168&gt;START!$B$12),"INVALID - DATE OUT OF SCOPE",IF(NOT(OR(EXACT(H168,"BRAND / PROVIDER"),EXACT(H168,"CITED SOURCE"),EXACT(H168,"BRAND + SOURCE"),EXACT(H168,"OTHER"))),"INVALID - APPEARANCE TYPE",IF(NOT(OR(EXACT(I168,"DIRECT PROVIDER"),EXACT(I168,"SUBSTITUTE"),EXACT(I168,"PUBLISHER / REFERENCE"),EXACT(I168,"OFFICIAL AUTHORITY / DOCUMENTATION"),EXACT(I168,"MARKETPLACE / DIRECTORY / REVIEW"),EXACT(I168,"COMMUNITY / WITNESS"),EXACT(I168,"ANALYST / RESEARCH"),EXACT(I168,"UNRESOLVED"))),"INVALID - ROLE",IF(NOT(OR(EXACT(J168,"SAME BUYER + JOB"),EXACT(J168,"PARTIAL / SUBSTITUTE"),EXACT(J168,"NONE"),EXACT(J168,"UNKNOWN"))),"INVALID - BUYER OVERLAP",IF(NOT(OR(EXACT(M168,"YES"),EXACT(M168,"NO"),EXACT(M168,"NOT APPLICABLE / NO CITATION"))),"INVALID - PASSAGE CHECK",IF(AND(OR(EXACT(H168,"CITED SOURCE"),EXACT(H168,"BRAND + SOURCE")),EXACT(M168,"NOT APPLICABLE / NO CITATION")),"INVALID - CITATION/PASSAGE CONTRADICTION",IF(NOT(OR(EXACT(N168,"YES"),EXACT(N168,"NO - ONE OBSERVATION"),EXACT(N168,"NOT TESTED YET"))),"INVALID - REPEAT STATE",IF(EXACT(I168,"UNRESOLVED"),"UNRESOLVED - SOURCE ROLE",IF(EXACT(J168,"UNKNOWN"),"UNRESOLVED - BUYER OVERLAP",IF(AND(OR(EXACT(H168,"CITED SOURCE"),EXACT(H168,"BRAND + SOURCE")),EXACT(M168,"NO")),"EVIDENCE INSUFFICIENT - PASSAGE",IF(AND(OR(EXACT(H168,"CITED SOURCE"),EXACT(H168,"BRAND + SOURCE")),EXACT(M168,"YES"),OR(K168="",L168="")),"EVIDENCE INSUFFICIENT - CITATION DETAIL",IF(AND(EXACT(N168,"YES"),O168=""),"UNRESOLVED - REPEAT GROUP",IF(AND(EXACT(I168,"DIRECT PROVIDER"),EXACT(J168,"SAME BUYER + JOB")),"DIRECT COMPETITOR EVIDENCE",IF(AND(EXACT(I168,"SUBSTITUTE"),OR(EXACT(J168,"SAME BUYER + JOB"),EXACT(J168,"PARTIAL / SUBSTITUTE"))),"SUBSTITUTE COMPETITOR EVIDENCE",IF(AND(OR(EXACT(I168,"PUBLISHER / REFERENCE"),EXACT(I168,"OFFICIAL AUTHORITY / DOCUMENTATION"),EXACT(I168,"MARKETPLACE / DIRECTORY / REVIEW"),EXACT(I168,"COMMUNITY / WITNESS"),EXACT(I168,"ANALYST / RESEARCH")),EXACT(J168,"NONE")),"INFLUENTIAL NON-RIVAL SOURCE",IF(EXACT(J168,"NONE"),"NON-RIVAL EVIDENCE OBJECT","CLASSIFIED WITH BOUNDARY")))))))))))))))))))))))))</x:f>
      </x:c>
      <x:c r="S168" s="105" t="str">
        <x:f>IF(A168="","",IF(LEFT(R168,7)="INVALID","Correct the unsupported, contradictory, out-of-scope or duplicate controlled value before interpretation.",IF(R168="UNRESOLVED - START SCOPE","Complete START scope; row validity is intentionally blocked.",IF(R168="UNRESOLVED - ROW INPUT","Complete the required observation fields before interpretation.",IF(R168="UNRESOLVED - SOURCE ROLE","Inspect why the entity/source belongs in the answer and assign its role.",IF(R168="UNRESOLVED - BUYER OVERLAP","Establish same-buyer/same-job, substitute, partial or non-rival status.",IF(R168="UNRESOLVED - REPEAT GROUP","Assign the repeat observation to a repeat group before pattern comparison.",IF(R168="EVIDENCE INSUFFICIENT - PASSAGE","Open the cited source and record what claim or passage it supports.",IF(R168="EVIDENCE INSUFFICIENT - CITATION DETAIL","Record both the cited URL and the supported claim/passage before this citation-based observation can be shared.",IF(R168="DIRECT COMPETITOR EVIDENCE","Compare answer criteria, supporting sources and entity/product evidence before choosing an intervention.",IF(R168="SUBSTITUTE COMPETITOR EVIDENCE","Map substitution conditions and buyer trade-offs before treating the source as like-for-like.",IF(R168="INFLUENTIAL NON-RIVAL SOURCE","Route the gap to source, authority, entity or passage review - not the direct-competitor set.",IF(R168="NON-RIVAL EVIDENCE OBJECT","Use the observation only for the evidence/source role it performs.","Document the boundary before aggregation or handoff.")))))))))))))</x:f>
      </x:c>
      <x:c r="T168" s="105" t="str">
        <x:f>IF(A168="","",IF(OR(LEFT(R168,7)="INVALID",LEFT(R168,10)="UNRESOLVED",LEFT(R168,21)="EVIDENCE INSUFFICIENT",Q168="",P168=""),"NOT READY","READY TO SHARE"))</x:f>
      </x:c>
      <x:c r="U168" s="101"/>
    </x:row>
    <x:row r="169">
      <x:c r="A169" s="33"/>
      <x:c r="B169" s="33"/>
      <x:c r="C169" s="33"/>
      <x:c r="D169" s="33"/>
      <x:c r="E169" s="33"/>
      <x:c r="F169" s="64"/>
      <x:c r="G169" s="33"/>
      <x:c r="H169" s="33"/>
      <x:c r="I169" s="33"/>
      <x:c r="J169" s="33"/>
      <x:c r="K169" s="33"/>
      <x:c r="L169" s="33"/>
      <x:c r="M169" s="33"/>
      <x:c r="N169" s="101"/>
      <x:c r="O169" s="101"/>
      <x:c r="P169" s="101"/>
      <x:c r="Q169" s="101"/>
      <x:c r="R169" s="105" t="str">
        <x:f>IF(A169="","",IF(COUNTIF($A$2:$A$201,A169)&gt;1,"INVALID - DUPLICATE ID",IF(OR(START!$B$6="",START!$B$7="",START!$B$8="",START!$B$9="",START!$B$10="",START!$B$11="",START!$B$12=""),"UNRESOLVED - START SCOPE",IF(OR(B169="",C169="",D169="",E169="",F169="",G169="",H169="",I169="",J169="",M169="",N169="",P169=""),"UNRESOLVED - ROW INPUT",IF(NOT(OR(EXACT(B169,"CATEGORY / DEFINITION"),EXACT(B169,"PROBLEM / DIAGNOSTIC"),EXACT(B169,"COMPARISON / ALTERNATIVES"),EXACT(B169,"IMPLEMENTATION / EVIDENCE"),EXACT(B169,"PURCHASE / SELECTION"),EXACT(B169,"RISK / OBJECTION"),EXACT(B169,"OTHER"))),"INVALID - PROMPT FAMILY",IF(NOT(OR(EXACT(D169,"Google AI Overviews"),EXACT(D169,"Google AI Mode"),EXACT(D169,"ChatGPT search"),EXACT(D169,"Microsoft Copilot / Bing AI"),EXACT(D169,"Perplexity"),EXACT(D169,"Gemini"),EXACT(D169,"Other"))),"INVALID - SURFACE",IF(AND(NOT(EXACT(START!$B$10,"MULTI-SURFACE")),NOT(EXACT(D169,START!$B$10))),"INVALID - SURFACE OUT OF SCOPE",IF(AND(NOT(EXACT(START!$B$9,"MULTI-LOCALE")),NOT(EXACT(E169,START!$B$9))),"INVALID - LOCALE OUT OF SCOPE",IF(NOT(ISNUMBER(F169)),"INVALID - OBSERVED DATE",IF(OR(F169&lt;START!$B$11,F169&gt;START!$B$12),"INVALID - DATE OUT OF SCOPE",IF(NOT(OR(EXACT(H169,"BRAND / PROVIDER"),EXACT(H169,"CITED SOURCE"),EXACT(H169,"BRAND + SOURCE"),EXACT(H169,"OTHER"))),"INVALID - APPEARANCE TYPE",IF(NOT(OR(EXACT(I169,"DIRECT PROVIDER"),EXACT(I169,"SUBSTITUTE"),EXACT(I169,"PUBLISHER / REFERENCE"),EXACT(I169,"OFFICIAL AUTHORITY / DOCUMENTATION"),EXACT(I169,"MARKETPLACE / DIRECTORY / REVIEW"),EXACT(I169,"COMMUNITY / WITNESS"),EXACT(I169,"ANALYST / RESEARCH"),EXACT(I169,"UNRESOLVED"))),"INVALID - ROLE",IF(NOT(OR(EXACT(J169,"SAME BUYER + JOB"),EXACT(J169,"PARTIAL / SUBSTITUTE"),EXACT(J169,"NONE"),EXACT(J169,"UNKNOWN"))),"INVALID - BUYER OVERLAP",IF(NOT(OR(EXACT(M169,"YES"),EXACT(M169,"NO"),EXACT(M169,"NOT APPLICABLE / NO CITATION"))),"INVALID - PASSAGE CHECK",IF(AND(OR(EXACT(H169,"CITED SOURCE"),EXACT(H169,"BRAND + SOURCE")),EXACT(M169,"NOT APPLICABLE / NO CITATION")),"INVALID - CITATION/PASSAGE CONTRADICTION",IF(NOT(OR(EXACT(N169,"YES"),EXACT(N169,"NO - ONE OBSERVATION"),EXACT(N169,"NOT TESTED YET"))),"INVALID - REPEAT STATE",IF(EXACT(I169,"UNRESOLVED"),"UNRESOLVED - SOURCE ROLE",IF(EXACT(J169,"UNKNOWN"),"UNRESOLVED - BUYER OVERLAP",IF(AND(OR(EXACT(H169,"CITED SOURCE"),EXACT(H169,"BRAND + SOURCE")),EXACT(M169,"NO")),"EVIDENCE INSUFFICIENT - PASSAGE",IF(AND(OR(EXACT(H169,"CITED SOURCE"),EXACT(H169,"BRAND + SOURCE")),EXACT(M169,"YES"),OR(K169="",L169="")),"EVIDENCE INSUFFICIENT - CITATION DETAIL",IF(AND(EXACT(N169,"YES"),O169=""),"UNRESOLVED - REPEAT GROUP",IF(AND(EXACT(I169,"DIRECT PROVIDER"),EXACT(J169,"SAME BUYER + JOB")),"DIRECT COMPETITOR EVIDENCE",IF(AND(EXACT(I169,"SUBSTITUTE"),OR(EXACT(J169,"SAME BUYER + JOB"),EXACT(J169,"PARTIAL / SUBSTITUTE"))),"SUBSTITUTE COMPETITOR EVIDENCE",IF(AND(OR(EXACT(I169,"PUBLISHER / REFERENCE"),EXACT(I169,"OFFICIAL AUTHORITY / DOCUMENTATION"),EXACT(I169,"MARKETPLACE / DIRECTORY / REVIEW"),EXACT(I169,"COMMUNITY / WITNESS"),EXACT(I169,"ANALYST / RESEARCH")),EXACT(J169,"NONE")),"INFLUENTIAL NON-RIVAL SOURCE",IF(EXACT(J169,"NONE"),"NON-RIVAL EVIDENCE OBJECT","CLASSIFIED WITH BOUNDARY")))))))))))))))))))))))))</x:f>
      </x:c>
      <x:c r="S169" s="105" t="str">
        <x:f>IF(A169="","",IF(LEFT(R169,7)="INVALID","Correct the unsupported, contradictory, out-of-scope or duplicate controlled value before interpretation.",IF(R169="UNRESOLVED - START SCOPE","Complete START scope; row validity is intentionally blocked.",IF(R169="UNRESOLVED - ROW INPUT","Complete the required observation fields before interpretation.",IF(R169="UNRESOLVED - SOURCE ROLE","Inspect why the entity/source belongs in the answer and assign its role.",IF(R169="UNRESOLVED - BUYER OVERLAP","Establish same-buyer/same-job, substitute, partial or non-rival status.",IF(R169="UNRESOLVED - REPEAT GROUP","Assign the repeat observation to a repeat group before pattern comparison.",IF(R169="EVIDENCE INSUFFICIENT - PASSAGE","Open the cited source and record what claim or passage it supports.",IF(R169="EVIDENCE INSUFFICIENT - CITATION DETAIL","Record both the cited URL and the supported claim/passage before this citation-based observation can be shared.",IF(R169="DIRECT COMPETITOR EVIDENCE","Compare answer criteria, supporting sources and entity/product evidence before choosing an intervention.",IF(R169="SUBSTITUTE COMPETITOR EVIDENCE","Map substitution conditions and buyer trade-offs before treating the source as like-for-like.",IF(R169="INFLUENTIAL NON-RIVAL SOURCE","Route the gap to source, authority, entity or passage review - not the direct-competitor set.",IF(R169="NON-RIVAL EVIDENCE OBJECT","Use the observation only for the evidence/source role it performs.","Document the boundary before aggregation or handoff.")))))))))))))</x:f>
      </x:c>
      <x:c r="T169" s="105" t="str">
        <x:f>IF(A169="","",IF(OR(LEFT(R169,7)="INVALID",LEFT(R169,10)="UNRESOLVED",LEFT(R169,21)="EVIDENCE INSUFFICIENT",Q169="",P169=""),"NOT READY","READY TO SHARE"))</x:f>
      </x:c>
      <x:c r="U169" s="101"/>
    </x:row>
    <x:row r="170">
      <x:c r="A170" s="33"/>
      <x:c r="B170" s="33"/>
      <x:c r="C170" s="33"/>
      <x:c r="D170" s="33"/>
      <x:c r="E170" s="33"/>
      <x:c r="F170" s="64"/>
      <x:c r="G170" s="33"/>
      <x:c r="H170" s="33"/>
      <x:c r="I170" s="33"/>
      <x:c r="J170" s="33"/>
      <x:c r="K170" s="33"/>
      <x:c r="L170" s="33"/>
      <x:c r="M170" s="33"/>
      <x:c r="N170" s="101"/>
      <x:c r="O170" s="101"/>
      <x:c r="P170" s="101"/>
      <x:c r="Q170" s="101"/>
      <x:c r="R170" s="105" t="str">
        <x:f>IF(A170="","",IF(COUNTIF($A$2:$A$201,A170)&gt;1,"INVALID - DUPLICATE ID",IF(OR(START!$B$6="",START!$B$7="",START!$B$8="",START!$B$9="",START!$B$10="",START!$B$11="",START!$B$12=""),"UNRESOLVED - START SCOPE",IF(OR(B170="",C170="",D170="",E170="",F170="",G170="",H170="",I170="",J170="",M170="",N170="",P170=""),"UNRESOLVED - ROW INPUT",IF(NOT(OR(EXACT(B170,"CATEGORY / DEFINITION"),EXACT(B170,"PROBLEM / DIAGNOSTIC"),EXACT(B170,"COMPARISON / ALTERNATIVES"),EXACT(B170,"IMPLEMENTATION / EVIDENCE"),EXACT(B170,"PURCHASE / SELECTION"),EXACT(B170,"RISK / OBJECTION"),EXACT(B170,"OTHER"))),"INVALID - PROMPT FAMILY",IF(NOT(OR(EXACT(D170,"Google AI Overviews"),EXACT(D170,"Google AI Mode"),EXACT(D170,"ChatGPT search"),EXACT(D170,"Microsoft Copilot / Bing AI"),EXACT(D170,"Perplexity"),EXACT(D170,"Gemini"),EXACT(D170,"Other"))),"INVALID - SURFACE",IF(AND(NOT(EXACT(START!$B$10,"MULTI-SURFACE")),NOT(EXACT(D170,START!$B$10))),"INVALID - SURFACE OUT OF SCOPE",IF(AND(NOT(EXACT(START!$B$9,"MULTI-LOCALE")),NOT(EXACT(E170,START!$B$9))),"INVALID - LOCALE OUT OF SCOPE",IF(NOT(ISNUMBER(F170)),"INVALID - OBSERVED DATE",IF(OR(F170&lt;START!$B$11,F170&gt;START!$B$12),"INVALID - DATE OUT OF SCOPE",IF(NOT(OR(EXACT(H170,"BRAND / PROVIDER"),EXACT(H170,"CITED SOURCE"),EXACT(H170,"BRAND + SOURCE"),EXACT(H170,"OTHER"))),"INVALID - APPEARANCE TYPE",IF(NOT(OR(EXACT(I170,"DIRECT PROVIDER"),EXACT(I170,"SUBSTITUTE"),EXACT(I170,"PUBLISHER / REFERENCE"),EXACT(I170,"OFFICIAL AUTHORITY / DOCUMENTATION"),EXACT(I170,"MARKETPLACE / DIRECTORY / REVIEW"),EXACT(I170,"COMMUNITY / WITNESS"),EXACT(I170,"ANALYST / RESEARCH"),EXACT(I170,"UNRESOLVED"))),"INVALID - ROLE",IF(NOT(OR(EXACT(J170,"SAME BUYER + JOB"),EXACT(J170,"PARTIAL / SUBSTITUTE"),EXACT(J170,"NONE"),EXACT(J170,"UNKNOWN"))),"INVALID - BUYER OVERLAP",IF(NOT(OR(EXACT(M170,"YES"),EXACT(M170,"NO"),EXACT(M170,"NOT APPLICABLE / NO CITATION"))),"INVALID - PASSAGE CHECK",IF(AND(OR(EXACT(H170,"CITED SOURCE"),EXACT(H170,"BRAND + SOURCE")),EXACT(M170,"NOT APPLICABLE / NO CITATION")),"INVALID - CITATION/PASSAGE CONTRADICTION",IF(NOT(OR(EXACT(N170,"YES"),EXACT(N170,"NO - ONE OBSERVATION"),EXACT(N170,"NOT TESTED YET"))),"INVALID - REPEAT STATE",IF(EXACT(I170,"UNRESOLVED"),"UNRESOLVED - SOURCE ROLE",IF(EXACT(J170,"UNKNOWN"),"UNRESOLVED - BUYER OVERLAP",IF(AND(OR(EXACT(H170,"CITED SOURCE"),EXACT(H170,"BRAND + SOURCE")),EXACT(M170,"NO")),"EVIDENCE INSUFFICIENT - PASSAGE",IF(AND(OR(EXACT(H170,"CITED SOURCE"),EXACT(H170,"BRAND + SOURCE")),EXACT(M170,"YES"),OR(K170="",L170="")),"EVIDENCE INSUFFICIENT - CITATION DETAIL",IF(AND(EXACT(N170,"YES"),O170=""),"UNRESOLVED - REPEAT GROUP",IF(AND(EXACT(I170,"DIRECT PROVIDER"),EXACT(J170,"SAME BUYER + JOB")),"DIRECT COMPETITOR EVIDENCE",IF(AND(EXACT(I170,"SUBSTITUTE"),OR(EXACT(J170,"SAME BUYER + JOB"),EXACT(J170,"PARTIAL / SUBSTITUTE"))),"SUBSTITUTE COMPETITOR EVIDENCE",IF(AND(OR(EXACT(I170,"PUBLISHER / REFERENCE"),EXACT(I170,"OFFICIAL AUTHORITY / DOCUMENTATION"),EXACT(I170,"MARKETPLACE / DIRECTORY / REVIEW"),EXACT(I170,"COMMUNITY / WITNESS"),EXACT(I170,"ANALYST / RESEARCH")),EXACT(J170,"NONE")),"INFLUENTIAL NON-RIVAL SOURCE",IF(EXACT(J170,"NONE"),"NON-RIVAL EVIDENCE OBJECT","CLASSIFIED WITH BOUNDARY")))))))))))))))))))))))))</x:f>
      </x:c>
      <x:c r="S170" s="105" t="str">
        <x:f>IF(A170="","",IF(LEFT(R170,7)="INVALID","Correct the unsupported, contradictory, out-of-scope or duplicate controlled value before interpretation.",IF(R170="UNRESOLVED - START SCOPE","Complete START scope; row validity is intentionally blocked.",IF(R170="UNRESOLVED - ROW INPUT","Complete the required observation fields before interpretation.",IF(R170="UNRESOLVED - SOURCE ROLE","Inspect why the entity/source belongs in the answer and assign its role.",IF(R170="UNRESOLVED - BUYER OVERLAP","Establish same-buyer/same-job, substitute, partial or non-rival status.",IF(R170="UNRESOLVED - REPEAT GROUP","Assign the repeat observation to a repeat group before pattern comparison.",IF(R170="EVIDENCE INSUFFICIENT - PASSAGE","Open the cited source and record what claim or passage it supports.",IF(R170="EVIDENCE INSUFFICIENT - CITATION DETAIL","Record both the cited URL and the supported claim/passage before this citation-based observation can be shared.",IF(R170="DIRECT COMPETITOR EVIDENCE","Compare answer criteria, supporting sources and entity/product evidence before choosing an intervention.",IF(R170="SUBSTITUTE COMPETITOR EVIDENCE","Map substitution conditions and buyer trade-offs before treating the source as like-for-like.",IF(R170="INFLUENTIAL NON-RIVAL SOURCE","Route the gap to source, authority, entity or passage review - not the direct-competitor set.",IF(R170="NON-RIVAL EVIDENCE OBJECT","Use the observation only for the evidence/source role it performs.","Document the boundary before aggregation or handoff.")))))))))))))</x:f>
      </x:c>
      <x:c r="T170" s="105" t="str">
        <x:f>IF(A170="","",IF(OR(LEFT(R170,7)="INVALID",LEFT(R170,10)="UNRESOLVED",LEFT(R170,21)="EVIDENCE INSUFFICIENT",Q170="",P170=""),"NOT READY","READY TO SHARE"))</x:f>
      </x:c>
      <x:c r="U170" s="101"/>
    </x:row>
    <x:row r="171">
      <x:c r="A171" s="33"/>
      <x:c r="B171" s="33"/>
      <x:c r="C171" s="33"/>
      <x:c r="D171" s="33"/>
      <x:c r="E171" s="33"/>
      <x:c r="F171" s="64"/>
      <x:c r="G171" s="33"/>
      <x:c r="H171" s="33"/>
      <x:c r="I171" s="33"/>
      <x:c r="J171" s="33"/>
      <x:c r="K171" s="33"/>
      <x:c r="L171" s="33"/>
      <x:c r="M171" s="33"/>
      <x:c r="N171" s="101"/>
      <x:c r="O171" s="101"/>
      <x:c r="P171" s="101"/>
      <x:c r="Q171" s="101"/>
      <x:c r="R171" s="105" t="str">
        <x:f>IF(A171="","",IF(COUNTIF($A$2:$A$201,A171)&gt;1,"INVALID - DUPLICATE ID",IF(OR(START!$B$6="",START!$B$7="",START!$B$8="",START!$B$9="",START!$B$10="",START!$B$11="",START!$B$12=""),"UNRESOLVED - START SCOPE",IF(OR(B171="",C171="",D171="",E171="",F171="",G171="",H171="",I171="",J171="",M171="",N171="",P171=""),"UNRESOLVED - ROW INPUT",IF(NOT(OR(EXACT(B171,"CATEGORY / DEFINITION"),EXACT(B171,"PROBLEM / DIAGNOSTIC"),EXACT(B171,"COMPARISON / ALTERNATIVES"),EXACT(B171,"IMPLEMENTATION / EVIDENCE"),EXACT(B171,"PURCHASE / SELECTION"),EXACT(B171,"RISK / OBJECTION"),EXACT(B171,"OTHER"))),"INVALID - PROMPT FAMILY",IF(NOT(OR(EXACT(D171,"Google AI Overviews"),EXACT(D171,"Google AI Mode"),EXACT(D171,"ChatGPT search"),EXACT(D171,"Microsoft Copilot / Bing AI"),EXACT(D171,"Perplexity"),EXACT(D171,"Gemini"),EXACT(D171,"Other"))),"INVALID - SURFACE",IF(AND(NOT(EXACT(START!$B$10,"MULTI-SURFACE")),NOT(EXACT(D171,START!$B$10))),"INVALID - SURFACE OUT OF SCOPE",IF(AND(NOT(EXACT(START!$B$9,"MULTI-LOCALE")),NOT(EXACT(E171,START!$B$9))),"INVALID - LOCALE OUT OF SCOPE",IF(NOT(ISNUMBER(F171)),"INVALID - OBSERVED DATE",IF(OR(F171&lt;START!$B$11,F171&gt;START!$B$12),"INVALID - DATE OUT OF SCOPE",IF(NOT(OR(EXACT(H171,"BRAND / PROVIDER"),EXACT(H171,"CITED SOURCE"),EXACT(H171,"BRAND + SOURCE"),EXACT(H171,"OTHER"))),"INVALID - APPEARANCE TYPE",IF(NOT(OR(EXACT(I171,"DIRECT PROVIDER"),EXACT(I171,"SUBSTITUTE"),EXACT(I171,"PUBLISHER / REFERENCE"),EXACT(I171,"OFFICIAL AUTHORITY / DOCUMENTATION"),EXACT(I171,"MARKETPLACE / DIRECTORY / REVIEW"),EXACT(I171,"COMMUNITY / WITNESS"),EXACT(I171,"ANALYST / RESEARCH"),EXACT(I171,"UNRESOLVED"))),"INVALID - ROLE",IF(NOT(OR(EXACT(J171,"SAME BUYER + JOB"),EXACT(J171,"PARTIAL / SUBSTITUTE"),EXACT(J171,"NONE"),EXACT(J171,"UNKNOWN"))),"INVALID - BUYER OVERLAP",IF(NOT(OR(EXACT(M171,"YES"),EXACT(M171,"NO"),EXACT(M171,"NOT APPLICABLE / NO CITATION"))),"INVALID - PASSAGE CHECK",IF(AND(OR(EXACT(H171,"CITED SOURCE"),EXACT(H171,"BRAND + SOURCE")),EXACT(M171,"NOT APPLICABLE / NO CITATION")),"INVALID - CITATION/PASSAGE CONTRADICTION",IF(NOT(OR(EXACT(N171,"YES"),EXACT(N171,"NO - ONE OBSERVATION"),EXACT(N171,"NOT TESTED YET"))),"INVALID - REPEAT STATE",IF(EXACT(I171,"UNRESOLVED"),"UNRESOLVED - SOURCE ROLE",IF(EXACT(J171,"UNKNOWN"),"UNRESOLVED - BUYER OVERLAP",IF(AND(OR(EXACT(H171,"CITED SOURCE"),EXACT(H171,"BRAND + SOURCE")),EXACT(M171,"NO")),"EVIDENCE INSUFFICIENT - PASSAGE",IF(AND(OR(EXACT(H171,"CITED SOURCE"),EXACT(H171,"BRAND + SOURCE")),EXACT(M171,"YES"),OR(K171="",L171="")),"EVIDENCE INSUFFICIENT - CITATION DETAIL",IF(AND(EXACT(N171,"YES"),O171=""),"UNRESOLVED - REPEAT GROUP",IF(AND(EXACT(I171,"DIRECT PROVIDER"),EXACT(J171,"SAME BUYER + JOB")),"DIRECT COMPETITOR EVIDENCE",IF(AND(EXACT(I171,"SUBSTITUTE"),OR(EXACT(J171,"SAME BUYER + JOB"),EXACT(J171,"PARTIAL / SUBSTITUTE"))),"SUBSTITUTE COMPETITOR EVIDENCE",IF(AND(OR(EXACT(I171,"PUBLISHER / REFERENCE"),EXACT(I171,"OFFICIAL AUTHORITY / DOCUMENTATION"),EXACT(I171,"MARKETPLACE / DIRECTORY / REVIEW"),EXACT(I171,"COMMUNITY / WITNESS"),EXACT(I171,"ANALYST / RESEARCH")),EXACT(J171,"NONE")),"INFLUENTIAL NON-RIVAL SOURCE",IF(EXACT(J171,"NONE"),"NON-RIVAL EVIDENCE OBJECT","CLASSIFIED WITH BOUNDARY")))))))))))))))))))))))))</x:f>
      </x:c>
      <x:c r="S171" s="105" t="str">
        <x:f>IF(A171="","",IF(LEFT(R171,7)="INVALID","Correct the unsupported, contradictory, out-of-scope or duplicate controlled value before interpretation.",IF(R171="UNRESOLVED - START SCOPE","Complete START scope; row validity is intentionally blocked.",IF(R171="UNRESOLVED - ROW INPUT","Complete the required observation fields before interpretation.",IF(R171="UNRESOLVED - SOURCE ROLE","Inspect why the entity/source belongs in the answer and assign its role.",IF(R171="UNRESOLVED - BUYER OVERLAP","Establish same-buyer/same-job, substitute, partial or non-rival status.",IF(R171="UNRESOLVED - REPEAT GROUP","Assign the repeat observation to a repeat group before pattern comparison.",IF(R171="EVIDENCE INSUFFICIENT - PASSAGE","Open the cited source and record what claim or passage it supports.",IF(R171="EVIDENCE INSUFFICIENT - CITATION DETAIL","Record both the cited URL and the supported claim/passage before this citation-based observation can be shared.",IF(R171="DIRECT COMPETITOR EVIDENCE","Compare answer criteria, supporting sources and entity/product evidence before choosing an intervention.",IF(R171="SUBSTITUTE COMPETITOR EVIDENCE","Map substitution conditions and buyer trade-offs before treating the source as like-for-like.",IF(R171="INFLUENTIAL NON-RIVAL SOURCE","Route the gap to source, authority, entity or passage review - not the direct-competitor set.",IF(R171="NON-RIVAL EVIDENCE OBJECT","Use the observation only for the evidence/source role it performs.","Document the boundary before aggregation or handoff.")))))))))))))</x:f>
      </x:c>
      <x:c r="T171" s="105" t="str">
        <x:f>IF(A171="","",IF(OR(LEFT(R171,7)="INVALID",LEFT(R171,10)="UNRESOLVED",LEFT(R171,21)="EVIDENCE INSUFFICIENT",Q171="",P171=""),"NOT READY","READY TO SHARE"))</x:f>
      </x:c>
      <x:c r="U171" s="101"/>
    </x:row>
    <x:row r="172">
      <x:c r="A172" s="33"/>
      <x:c r="B172" s="33"/>
      <x:c r="C172" s="33"/>
      <x:c r="D172" s="33"/>
      <x:c r="E172" s="33"/>
      <x:c r="F172" s="64"/>
      <x:c r="G172" s="33"/>
      <x:c r="H172" s="33"/>
      <x:c r="I172" s="33"/>
      <x:c r="J172" s="33"/>
      <x:c r="K172" s="33"/>
      <x:c r="L172" s="33"/>
      <x:c r="M172" s="33"/>
      <x:c r="N172" s="101"/>
      <x:c r="O172" s="101"/>
      <x:c r="P172" s="101"/>
      <x:c r="Q172" s="101"/>
      <x:c r="R172" s="105" t="str">
        <x:f>IF(A172="","",IF(COUNTIF($A$2:$A$201,A172)&gt;1,"INVALID - DUPLICATE ID",IF(OR(START!$B$6="",START!$B$7="",START!$B$8="",START!$B$9="",START!$B$10="",START!$B$11="",START!$B$12=""),"UNRESOLVED - START SCOPE",IF(OR(B172="",C172="",D172="",E172="",F172="",G172="",H172="",I172="",J172="",M172="",N172="",P172=""),"UNRESOLVED - ROW INPUT",IF(NOT(OR(EXACT(B172,"CATEGORY / DEFINITION"),EXACT(B172,"PROBLEM / DIAGNOSTIC"),EXACT(B172,"COMPARISON / ALTERNATIVES"),EXACT(B172,"IMPLEMENTATION / EVIDENCE"),EXACT(B172,"PURCHASE / SELECTION"),EXACT(B172,"RISK / OBJECTION"),EXACT(B172,"OTHER"))),"INVALID - PROMPT FAMILY",IF(NOT(OR(EXACT(D172,"Google AI Overviews"),EXACT(D172,"Google AI Mode"),EXACT(D172,"ChatGPT search"),EXACT(D172,"Microsoft Copilot / Bing AI"),EXACT(D172,"Perplexity"),EXACT(D172,"Gemini"),EXACT(D172,"Other"))),"INVALID - SURFACE",IF(AND(NOT(EXACT(START!$B$10,"MULTI-SURFACE")),NOT(EXACT(D172,START!$B$10))),"INVALID - SURFACE OUT OF SCOPE",IF(AND(NOT(EXACT(START!$B$9,"MULTI-LOCALE")),NOT(EXACT(E172,START!$B$9))),"INVALID - LOCALE OUT OF SCOPE",IF(NOT(ISNUMBER(F172)),"INVALID - OBSERVED DATE",IF(OR(F172&lt;START!$B$11,F172&gt;START!$B$12),"INVALID - DATE OUT OF SCOPE",IF(NOT(OR(EXACT(H172,"BRAND / PROVIDER"),EXACT(H172,"CITED SOURCE"),EXACT(H172,"BRAND + SOURCE"),EXACT(H172,"OTHER"))),"INVALID - APPEARANCE TYPE",IF(NOT(OR(EXACT(I172,"DIRECT PROVIDER"),EXACT(I172,"SUBSTITUTE"),EXACT(I172,"PUBLISHER / REFERENCE"),EXACT(I172,"OFFICIAL AUTHORITY / DOCUMENTATION"),EXACT(I172,"MARKETPLACE / DIRECTORY / REVIEW"),EXACT(I172,"COMMUNITY / WITNESS"),EXACT(I172,"ANALYST / RESEARCH"),EXACT(I172,"UNRESOLVED"))),"INVALID - ROLE",IF(NOT(OR(EXACT(J172,"SAME BUYER + JOB"),EXACT(J172,"PARTIAL / SUBSTITUTE"),EXACT(J172,"NONE"),EXACT(J172,"UNKNOWN"))),"INVALID - BUYER OVERLAP",IF(NOT(OR(EXACT(M172,"YES"),EXACT(M172,"NO"),EXACT(M172,"NOT APPLICABLE / NO CITATION"))),"INVALID - PASSAGE CHECK",IF(AND(OR(EXACT(H172,"CITED SOURCE"),EXACT(H172,"BRAND + SOURCE")),EXACT(M172,"NOT APPLICABLE / NO CITATION")),"INVALID - CITATION/PASSAGE CONTRADICTION",IF(NOT(OR(EXACT(N172,"YES"),EXACT(N172,"NO - ONE OBSERVATION"),EXACT(N172,"NOT TESTED YET"))),"INVALID - REPEAT STATE",IF(EXACT(I172,"UNRESOLVED"),"UNRESOLVED - SOURCE ROLE",IF(EXACT(J172,"UNKNOWN"),"UNRESOLVED - BUYER OVERLAP",IF(AND(OR(EXACT(H172,"CITED SOURCE"),EXACT(H172,"BRAND + SOURCE")),EXACT(M172,"NO")),"EVIDENCE INSUFFICIENT - PASSAGE",IF(AND(OR(EXACT(H172,"CITED SOURCE"),EXACT(H172,"BRAND + SOURCE")),EXACT(M172,"YES"),OR(K172="",L172="")),"EVIDENCE INSUFFICIENT - CITATION DETAIL",IF(AND(EXACT(N172,"YES"),O172=""),"UNRESOLVED - REPEAT GROUP",IF(AND(EXACT(I172,"DIRECT PROVIDER"),EXACT(J172,"SAME BUYER + JOB")),"DIRECT COMPETITOR EVIDENCE",IF(AND(EXACT(I172,"SUBSTITUTE"),OR(EXACT(J172,"SAME BUYER + JOB"),EXACT(J172,"PARTIAL / SUBSTITUTE"))),"SUBSTITUTE COMPETITOR EVIDENCE",IF(AND(OR(EXACT(I172,"PUBLISHER / REFERENCE"),EXACT(I172,"OFFICIAL AUTHORITY / DOCUMENTATION"),EXACT(I172,"MARKETPLACE / DIRECTORY / REVIEW"),EXACT(I172,"COMMUNITY / WITNESS"),EXACT(I172,"ANALYST / RESEARCH")),EXACT(J172,"NONE")),"INFLUENTIAL NON-RIVAL SOURCE",IF(EXACT(J172,"NONE"),"NON-RIVAL EVIDENCE OBJECT","CLASSIFIED WITH BOUNDARY")))))))))))))))))))))))))</x:f>
      </x:c>
      <x:c r="S172" s="105" t="str">
        <x:f>IF(A172="","",IF(LEFT(R172,7)="INVALID","Correct the unsupported, contradictory, out-of-scope or duplicate controlled value before interpretation.",IF(R172="UNRESOLVED - START SCOPE","Complete START scope; row validity is intentionally blocked.",IF(R172="UNRESOLVED - ROW INPUT","Complete the required observation fields before interpretation.",IF(R172="UNRESOLVED - SOURCE ROLE","Inspect why the entity/source belongs in the answer and assign its role.",IF(R172="UNRESOLVED - BUYER OVERLAP","Establish same-buyer/same-job, substitute, partial or non-rival status.",IF(R172="UNRESOLVED - REPEAT GROUP","Assign the repeat observation to a repeat group before pattern comparison.",IF(R172="EVIDENCE INSUFFICIENT - PASSAGE","Open the cited source and record what claim or passage it supports.",IF(R172="EVIDENCE INSUFFICIENT - CITATION DETAIL","Record both the cited URL and the supported claim/passage before this citation-based observation can be shared.",IF(R172="DIRECT COMPETITOR EVIDENCE","Compare answer criteria, supporting sources and entity/product evidence before choosing an intervention.",IF(R172="SUBSTITUTE COMPETITOR EVIDENCE","Map substitution conditions and buyer trade-offs before treating the source as like-for-like.",IF(R172="INFLUENTIAL NON-RIVAL SOURCE","Route the gap to source, authority, entity or passage review - not the direct-competitor set.",IF(R172="NON-RIVAL EVIDENCE OBJECT","Use the observation only for the evidence/source role it performs.","Document the boundary before aggregation or handoff.")))))))))))))</x:f>
      </x:c>
      <x:c r="T172" s="105" t="str">
        <x:f>IF(A172="","",IF(OR(LEFT(R172,7)="INVALID",LEFT(R172,10)="UNRESOLVED",LEFT(R172,21)="EVIDENCE INSUFFICIENT",Q172="",P172=""),"NOT READY","READY TO SHARE"))</x:f>
      </x:c>
      <x:c r="U172" s="101"/>
    </x:row>
    <x:row r="173">
      <x:c r="A173" s="33"/>
      <x:c r="B173" s="33"/>
      <x:c r="C173" s="33"/>
      <x:c r="D173" s="33"/>
      <x:c r="E173" s="33"/>
      <x:c r="F173" s="64"/>
      <x:c r="G173" s="33"/>
      <x:c r="H173" s="33"/>
      <x:c r="I173" s="33"/>
      <x:c r="J173" s="33"/>
      <x:c r="K173" s="33"/>
      <x:c r="L173" s="33"/>
      <x:c r="M173" s="33"/>
      <x:c r="N173" s="101"/>
      <x:c r="O173" s="101"/>
      <x:c r="P173" s="101"/>
      <x:c r="Q173" s="101"/>
      <x:c r="R173" s="105" t="str">
        <x:f>IF(A173="","",IF(COUNTIF($A$2:$A$201,A173)&gt;1,"INVALID - DUPLICATE ID",IF(OR(START!$B$6="",START!$B$7="",START!$B$8="",START!$B$9="",START!$B$10="",START!$B$11="",START!$B$12=""),"UNRESOLVED - START SCOPE",IF(OR(B173="",C173="",D173="",E173="",F173="",G173="",H173="",I173="",J173="",M173="",N173="",P173=""),"UNRESOLVED - ROW INPUT",IF(NOT(OR(EXACT(B173,"CATEGORY / DEFINITION"),EXACT(B173,"PROBLEM / DIAGNOSTIC"),EXACT(B173,"COMPARISON / ALTERNATIVES"),EXACT(B173,"IMPLEMENTATION / EVIDENCE"),EXACT(B173,"PURCHASE / SELECTION"),EXACT(B173,"RISK / OBJECTION"),EXACT(B173,"OTHER"))),"INVALID - PROMPT FAMILY",IF(NOT(OR(EXACT(D173,"Google AI Overviews"),EXACT(D173,"Google AI Mode"),EXACT(D173,"ChatGPT search"),EXACT(D173,"Microsoft Copilot / Bing AI"),EXACT(D173,"Perplexity"),EXACT(D173,"Gemini"),EXACT(D173,"Other"))),"INVALID - SURFACE",IF(AND(NOT(EXACT(START!$B$10,"MULTI-SURFACE")),NOT(EXACT(D173,START!$B$10))),"INVALID - SURFACE OUT OF SCOPE",IF(AND(NOT(EXACT(START!$B$9,"MULTI-LOCALE")),NOT(EXACT(E173,START!$B$9))),"INVALID - LOCALE OUT OF SCOPE",IF(NOT(ISNUMBER(F173)),"INVALID - OBSERVED DATE",IF(OR(F173&lt;START!$B$11,F173&gt;START!$B$12),"INVALID - DATE OUT OF SCOPE",IF(NOT(OR(EXACT(H173,"BRAND / PROVIDER"),EXACT(H173,"CITED SOURCE"),EXACT(H173,"BRAND + SOURCE"),EXACT(H173,"OTHER"))),"INVALID - APPEARANCE TYPE",IF(NOT(OR(EXACT(I173,"DIRECT PROVIDER"),EXACT(I173,"SUBSTITUTE"),EXACT(I173,"PUBLISHER / REFERENCE"),EXACT(I173,"OFFICIAL AUTHORITY / DOCUMENTATION"),EXACT(I173,"MARKETPLACE / DIRECTORY / REVIEW"),EXACT(I173,"COMMUNITY / WITNESS"),EXACT(I173,"ANALYST / RESEARCH"),EXACT(I173,"UNRESOLVED"))),"INVALID - ROLE",IF(NOT(OR(EXACT(J173,"SAME BUYER + JOB"),EXACT(J173,"PARTIAL / SUBSTITUTE"),EXACT(J173,"NONE"),EXACT(J173,"UNKNOWN"))),"INVALID - BUYER OVERLAP",IF(NOT(OR(EXACT(M173,"YES"),EXACT(M173,"NO"),EXACT(M173,"NOT APPLICABLE / NO CITATION"))),"INVALID - PASSAGE CHECK",IF(AND(OR(EXACT(H173,"CITED SOURCE"),EXACT(H173,"BRAND + SOURCE")),EXACT(M173,"NOT APPLICABLE / NO CITATION")),"INVALID - CITATION/PASSAGE CONTRADICTION",IF(NOT(OR(EXACT(N173,"YES"),EXACT(N173,"NO - ONE OBSERVATION"),EXACT(N173,"NOT TESTED YET"))),"INVALID - REPEAT STATE",IF(EXACT(I173,"UNRESOLVED"),"UNRESOLVED - SOURCE ROLE",IF(EXACT(J173,"UNKNOWN"),"UNRESOLVED - BUYER OVERLAP",IF(AND(OR(EXACT(H173,"CITED SOURCE"),EXACT(H173,"BRAND + SOURCE")),EXACT(M173,"NO")),"EVIDENCE INSUFFICIENT - PASSAGE",IF(AND(OR(EXACT(H173,"CITED SOURCE"),EXACT(H173,"BRAND + SOURCE")),EXACT(M173,"YES"),OR(K173="",L173="")),"EVIDENCE INSUFFICIENT - CITATION DETAIL",IF(AND(EXACT(N173,"YES"),O173=""),"UNRESOLVED - REPEAT GROUP",IF(AND(EXACT(I173,"DIRECT PROVIDER"),EXACT(J173,"SAME BUYER + JOB")),"DIRECT COMPETITOR EVIDENCE",IF(AND(EXACT(I173,"SUBSTITUTE"),OR(EXACT(J173,"SAME BUYER + JOB"),EXACT(J173,"PARTIAL / SUBSTITUTE"))),"SUBSTITUTE COMPETITOR EVIDENCE",IF(AND(OR(EXACT(I173,"PUBLISHER / REFERENCE"),EXACT(I173,"OFFICIAL AUTHORITY / DOCUMENTATION"),EXACT(I173,"MARKETPLACE / DIRECTORY / REVIEW"),EXACT(I173,"COMMUNITY / WITNESS"),EXACT(I173,"ANALYST / RESEARCH")),EXACT(J173,"NONE")),"INFLUENTIAL NON-RIVAL SOURCE",IF(EXACT(J173,"NONE"),"NON-RIVAL EVIDENCE OBJECT","CLASSIFIED WITH BOUNDARY")))))))))))))))))))))))))</x:f>
      </x:c>
      <x:c r="S173" s="105" t="str">
        <x:f>IF(A173="","",IF(LEFT(R173,7)="INVALID","Correct the unsupported, contradictory, out-of-scope or duplicate controlled value before interpretation.",IF(R173="UNRESOLVED - START SCOPE","Complete START scope; row validity is intentionally blocked.",IF(R173="UNRESOLVED - ROW INPUT","Complete the required observation fields before interpretation.",IF(R173="UNRESOLVED - SOURCE ROLE","Inspect why the entity/source belongs in the answer and assign its role.",IF(R173="UNRESOLVED - BUYER OVERLAP","Establish same-buyer/same-job, substitute, partial or non-rival status.",IF(R173="UNRESOLVED - REPEAT GROUP","Assign the repeat observation to a repeat group before pattern comparison.",IF(R173="EVIDENCE INSUFFICIENT - PASSAGE","Open the cited source and record what claim or passage it supports.",IF(R173="EVIDENCE INSUFFICIENT - CITATION DETAIL","Record both the cited URL and the supported claim/passage before this citation-based observation can be shared.",IF(R173="DIRECT COMPETITOR EVIDENCE","Compare answer criteria, supporting sources and entity/product evidence before choosing an intervention.",IF(R173="SUBSTITUTE COMPETITOR EVIDENCE","Map substitution conditions and buyer trade-offs before treating the source as like-for-like.",IF(R173="INFLUENTIAL NON-RIVAL SOURCE","Route the gap to source, authority, entity or passage review - not the direct-competitor set.",IF(R173="NON-RIVAL EVIDENCE OBJECT","Use the observation only for the evidence/source role it performs.","Document the boundary before aggregation or handoff.")))))))))))))</x:f>
      </x:c>
      <x:c r="T173" s="105" t="str">
        <x:f>IF(A173="","",IF(OR(LEFT(R173,7)="INVALID",LEFT(R173,10)="UNRESOLVED",LEFT(R173,21)="EVIDENCE INSUFFICIENT",Q173="",P173=""),"NOT READY","READY TO SHARE"))</x:f>
      </x:c>
      <x:c r="U173" s="101"/>
    </x:row>
    <x:row r="174">
      <x:c r="A174" s="33"/>
      <x:c r="B174" s="33"/>
      <x:c r="C174" s="33"/>
      <x:c r="D174" s="33"/>
      <x:c r="E174" s="33"/>
      <x:c r="F174" s="64"/>
      <x:c r="G174" s="33"/>
      <x:c r="H174" s="33"/>
      <x:c r="I174" s="33"/>
      <x:c r="J174" s="33"/>
      <x:c r="K174" s="33"/>
      <x:c r="L174" s="33"/>
      <x:c r="M174" s="33"/>
      <x:c r="N174" s="101"/>
      <x:c r="O174" s="101"/>
      <x:c r="P174" s="101"/>
      <x:c r="Q174" s="101"/>
      <x:c r="R174" s="105" t="str">
        <x:f>IF(A174="","",IF(COUNTIF($A$2:$A$201,A174)&gt;1,"INVALID - DUPLICATE ID",IF(OR(START!$B$6="",START!$B$7="",START!$B$8="",START!$B$9="",START!$B$10="",START!$B$11="",START!$B$12=""),"UNRESOLVED - START SCOPE",IF(OR(B174="",C174="",D174="",E174="",F174="",G174="",H174="",I174="",J174="",M174="",N174="",P174=""),"UNRESOLVED - ROW INPUT",IF(NOT(OR(EXACT(B174,"CATEGORY / DEFINITION"),EXACT(B174,"PROBLEM / DIAGNOSTIC"),EXACT(B174,"COMPARISON / ALTERNATIVES"),EXACT(B174,"IMPLEMENTATION / EVIDENCE"),EXACT(B174,"PURCHASE / SELECTION"),EXACT(B174,"RISK / OBJECTION"),EXACT(B174,"OTHER"))),"INVALID - PROMPT FAMILY",IF(NOT(OR(EXACT(D174,"Google AI Overviews"),EXACT(D174,"Google AI Mode"),EXACT(D174,"ChatGPT search"),EXACT(D174,"Microsoft Copilot / Bing AI"),EXACT(D174,"Perplexity"),EXACT(D174,"Gemini"),EXACT(D174,"Other"))),"INVALID - SURFACE",IF(AND(NOT(EXACT(START!$B$10,"MULTI-SURFACE")),NOT(EXACT(D174,START!$B$10))),"INVALID - SURFACE OUT OF SCOPE",IF(AND(NOT(EXACT(START!$B$9,"MULTI-LOCALE")),NOT(EXACT(E174,START!$B$9))),"INVALID - LOCALE OUT OF SCOPE",IF(NOT(ISNUMBER(F174)),"INVALID - OBSERVED DATE",IF(OR(F174&lt;START!$B$11,F174&gt;START!$B$12),"INVALID - DATE OUT OF SCOPE",IF(NOT(OR(EXACT(H174,"BRAND / PROVIDER"),EXACT(H174,"CITED SOURCE"),EXACT(H174,"BRAND + SOURCE"),EXACT(H174,"OTHER"))),"INVALID - APPEARANCE TYPE",IF(NOT(OR(EXACT(I174,"DIRECT PROVIDER"),EXACT(I174,"SUBSTITUTE"),EXACT(I174,"PUBLISHER / REFERENCE"),EXACT(I174,"OFFICIAL AUTHORITY / DOCUMENTATION"),EXACT(I174,"MARKETPLACE / DIRECTORY / REVIEW"),EXACT(I174,"COMMUNITY / WITNESS"),EXACT(I174,"ANALYST / RESEARCH"),EXACT(I174,"UNRESOLVED"))),"INVALID - ROLE",IF(NOT(OR(EXACT(J174,"SAME BUYER + JOB"),EXACT(J174,"PARTIAL / SUBSTITUTE"),EXACT(J174,"NONE"),EXACT(J174,"UNKNOWN"))),"INVALID - BUYER OVERLAP",IF(NOT(OR(EXACT(M174,"YES"),EXACT(M174,"NO"),EXACT(M174,"NOT APPLICABLE / NO CITATION"))),"INVALID - PASSAGE CHECK",IF(AND(OR(EXACT(H174,"CITED SOURCE"),EXACT(H174,"BRAND + SOURCE")),EXACT(M174,"NOT APPLICABLE / NO CITATION")),"INVALID - CITATION/PASSAGE CONTRADICTION",IF(NOT(OR(EXACT(N174,"YES"),EXACT(N174,"NO - ONE OBSERVATION"),EXACT(N174,"NOT TESTED YET"))),"INVALID - REPEAT STATE",IF(EXACT(I174,"UNRESOLVED"),"UNRESOLVED - SOURCE ROLE",IF(EXACT(J174,"UNKNOWN"),"UNRESOLVED - BUYER OVERLAP",IF(AND(OR(EXACT(H174,"CITED SOURCE"),EXACT(H174,"BRAND + SOURCE")),EXACT(M174,"NO")),"EVIDENCE INSUFFICIENT - PASSAGE",IF(AND(OR(EXACT(H174,"CITED SOURCE"),EXACT(H174,"BRAND + SOURCE")),EXACT(M174,"YES"),OR(K174="",L174="")),"EVIDENCE INSUFFICIENT - CITATION DETAIL",IF(AND(EXACT(N174,"YES"),O174=""),"UNRESOLVED - REPEAT GROUP",IF(AND(EXACT(I174,"DIRECT PROVIDER"),EXACT(J174,"SAME BUYER + JOB")),"DIRECT COMPETITOR EVIDENCE",IF(AND(EXACT(I174,"SUBSTITUTE"),OR(EXACT(J174,"SAME BUYER + JOB"),EXACT(J174,"PARTIAL / SUBSTITUTE"))),"SUBSTITUTE COMPETITOR EVIDENCE",IF(AND(OR(EXACT(I174,"PUBLISHER / REFERENCE"),EXACT(I174,"OFFICIAL AUTHORITY / DOCUMENTATION"),EXACT(I174,"MARKETPLACE / DIRECTORY / REVIEW"),EXACT(I174,"COMMUNITY / WITNESS"),EXACT(I174,"ANALYST / RESEARCH")),EXACT(J174,"NONE")),"INFLUENTIAL NON-RIVAL SOURCE",IF(EXACT(J174,"NONE"),"NON-RIVAL EVIDENCE OBJECT","CLASSIFIED WITH BOUNDARY")))))))))))))))))))))))))</x:f>
      </x:c>
      <x:c r="S174" s="105" t="str">
        <x:f>IF(A174="","",IF(LEFT(R174,7)="INVALID","Correct the unsupported, contradictory, out-of-scope or duplicate controlled value before interpretation.",IF(R174="UNRESOLVED - START SCOPE","Complete START scope; row validity is intentionally blocked.",IF(R174="UNRESOLVED - ROW INPUT","Complete the required observation fields before interpretation.",IF(R174="UNRESOLVED - SOURCE ROLE","Inspect why the entity/source belongs in the answer and assign its role.",IF(R174="UNRESOLVED - BUYER OVERLAP","Establish same-buyer/same-job, substitute, partial or non-rival status.",IF(R174="UNRESOLVED - REPEAT GROUP","Assign the repeat observation to a repeat group before pattern comparison.",IF(R174="EVIDENCE INSUFFICIENT - PASSAGE","Open the cited source and record what claim or passage it supports.",IF(R174="EVIDENCE INSUFFICIENT - CITATION DETAIL","Record both the cited URL and the supported claim/passage before this citation-based observation can be shared.",IF(R174="DIRECT COMPETITOR EVIDENCE","Compare answer criteria, supporting sources and entity/product evidence before choosing an intervention.",IF(R174="SUBSTITUTE COMPETITOR EVIDENCE","Map substitution conditions and buyer trade-offs before treating the source as like-for-like.",IF(R174="INFLUENTIAL NON-RIVAL SOURCE","Route the gap to source, authority, entity or passage review - not the direct-competitor set.",IF(R174="NON-RIVAL EVIDENCE OBJECT","Use the observation only for the evidence/source role it performs.","Document the boundary before aggregation or handoff.")))))))))))))</x:f>
      </x:c>
      <x:c r="T174" s="105" t="str">
        <x:f>IF(A174="","",IF(OR(LEFT(R174,7)="INVALID",LEFT(R174,10)="UNRESOLVED",LEFT(R174,21)="EVIDENCE INSUFFICIENT",Q174="",P174=""),"NOT READY","READY TO SHARE"))</x:f>
      </x:c>
      <x:c r="U174" s="101"/>
    </x:row>
    <x:row r="175">
      <x:c r="A175" s="33"/>
      <x:c r="B175" s="33"/>
      <x:c r="C175" s="33"/>
      <x:c r="D175" s="33"/>
      <x:c r="E175" s="33"/>
      <x:c r="F175" s="64"/>
      <x:c r="G175" s="33"/>
      <x:c r="H175" s="33"/>
      <x:c r="I175" s="33"/>
      <x:c r="J175" s="33"/>
      <x:c r="K175" s="33"/>
      <x:c r="L175" s="33"/>
      <x:c r="M175" s="33"/>
      <x:c r="N175" s="101"/>
      <x:c r="O175" s="101"/>
      <x:c r="P175" s="101"/>
      <x:c r="Q175" s="101"/>
      <x:c r="R175" s="105" t="str">
        <x:f>IF(A175="","",IF(COUNTIF($A$2:$A$201,A175)&gt;1,"INVALID - DUPLICATE ID",IF(OR(START!$B$6="",START!$B$7="",START!$B$8="",START!$B$9="",START!$B$10="",START!$B$11="",START!$B$12=""),"UNRESOLVED - START SCOPE",IF(OR(B175="",C175="",D175="",E175="",F175="",G175="",H175="",I175="",J175="",M175="",N175="",P175=""),"UNRESOLVED - ROW INPUT",IF(NOT(OR(EXACT(B175,"CATEGORY / DEFINITION"),EXACT(B175,"PROBLEM / DIAGNOSTIC"),EXACT(B175,"COMPARISON / ALTERNATIVES"),EXACT(B175,"IMPLEMENTATION / EVIDENCE"),EXACT(B175,"PURCHASE / SELECTION"),EXACT(B175,"RISK / OBJECTION"),EXACT(B175,"OTHER"))),"INVALID - PROMPT FAMILY",IF(NOT(OR(EXACT(D175,"Google AI Overviews"),EXACT(D175,"Google AI Mode"),EXACT(D175,"ChatGPT search"),EXACT(D175,"Microsoft Copilot / Bing AI"),EXACT(D175,"Perplexity"),EXACT(D175,"Gemini"),EXACT(D175,"Other"))),"INVALID - SURFACE",IF(AND(NOT(EXACT(START!$B$10,"MULTI-SURFACE")),NOT(EXACT(D175,START!$B$10))),"INVALID - SURFACE OUT OF SCOPE",IF(AND(NOT(EXACT(START!$B$9,"MULTI-LOCALE")),NOT(EXACT(E175,START!$B$9))),"INVALID - LOCALE OUT OF SCOPE",IF(NOT(ISNUMBER(F175)),"INVALID - OBSERVED DATE",IF(OR(F175&lt;START!$B$11,F175&gt;START!$B$12),"INVALID - DATE OUT OF SCOPE",IF(NOT(OR(EXACT(H175,"BRAND / PROVIDER"),EXACT(H175,"CITED SOURCE"),EXACT(H175,"BRAND + SOURCE"),EXACT(H175,"OTHER"))),"INVALID - APPEARANCE TYPE",IF(NOT(OR(EXACT(I175,"DIRECT PROVIDER"),EXACT(I175,"SUBSTITUTE"),EXACT(I175,"PUBLISHER / REFERENCE"),EXACT(I175,"OFFICIAL AUTHORITY / DOCUMENTATION"),EXACT(I175,"MARKETPLACE / DIRECTORY / REVIEW"),EXACT(I175,"COMMUNITY / WITNESS"),EXACT(I175,"ANALYST / RESEARCH"),EXACT(I175,"UNRESOLVED"))),"INVALID - ROLE",IF(NOT(OR(EXACT(J175,"SAME BUYER + JOB"),EXACT(J175,"PARTIAL / SUBSTITUTE"),EXACT(J175,"NONE"),EXACT(J175,"UNKNOWN"))),"INVALID - BUYER OVERLAP",IF(NOT(OR(EXACT(M175,"YES"),EXACT(M175,"NO"),EXACT(M175,"NOT APPLICABLE / NO CITATION"))),"INVALID - PASSAGE CHECK",IF(AND(OR(EXACT(H175,"CITED SOURCE"),EXACT(H175,"BRAND + SOURCE")),EXACT(M175,"NOT APPLICABLE / NO CITATION")),"INVALID - CITATION/PASSAGE CONTRADICTION",IF(NOT(OR(EXACT(N175,"YES"),EXACT(N175,"NO - ONE OBSERVATION"),EXACT(N175,"NOT TESTED YET"))),"INVALID - REPEAT STATE",IF(EXACT(I175,"UNRESOLVED"),"UNRESOLVED - SOURCE ROLE",IF(EXACT(J175,"UNKNOWN"),"UNRESOLVED - BUYER OVERLAP",IF(AND(OR(EXACT(H175,"CITED SOURCE"),EXACT(H175,"BRAND + SOURCE")),EXACT(M175,"NO")),"EVIDENCE INSUFFICIENT - PASSAGE",IF(AND(OR(EXACT(H175,"CITED SOURCE"),EXACT(H175,"BRAND + SOURCE")),EXACT(M175,"YES"),OR(K175="",L175="")),"EVIDENCE INSUFFICIENT - CITATION DETAIL",IF(AND(EXACT(N175,"YES"),O175=""),"UNRESOLVED - REPEAT GROUP",IF(AND(EXACT(I175,"DIRECT PROVIDER"),EXACT(J175,"SAME BUYER + JOB")),"DIRECT COMPETITOR EVIDENCE",IF(AND(EXACT(I175,"SUBSTITUTE"),OR(EXACT(J175,"SAME BUYER + JOB"),EXACT(J175,"PARTIAL / SUBSTITUTE"))),"SUBSTITUTE COMPETITOR EVIDENCE",IF(AND(OR(EXACT(I175,"PUBLISHER / REFERENCE"),EXACT(I175,"OFFICIAL AUTHORITY / DOCUMENTATION"),EXACT(I175,"MARKETPLACE / DIRECTORY / REVIEW"),EXACT(I175,"COMMUNITY / WITNESS"),EXACT(I175,"ANALYST / RESEARCH")),EXACT(J175,"NONE")),"INFLUENTIAL NON-RIVAL SOURCE",IF(EXACT(J175,"NONE"),"NON-RIVAL EVIDENCE OBJECT","CLASSIFIED WITH BOUNDARY")))))))))))))))))))))))))</x:f>
      </x:c>
      <x:c r="S175" s="105" t="str">
        <x:f>IF(A175="","",IF(LEFT(R175,7)="INVALID","Correct the unsupported, contradictory, out-of-scope or duplicate controlled value before interpretation.",IF(R175="UNRESOLVED - START SCOPE","Complete START scope; row validity is intentionally blocked.",IF(R175="UNRESOLVED - ROW INPUT","Complete the required observation fields before interpretation.",IF(R175="UNRESOLVED - SOURCE ROLE","Inspect why the entity/source belongs in the answer and assign its role.",IF(R175="UNRESOLVED - BUYER OVERLAP","Establish same-buyer/same-job, substitute, partial or non-rival status.",IF(R175="UNRESOLVED - REPEAT GROUP","Assign the repeat observation to a repeat group before pattern comparison.",IF(R175="EVIDENCE INSUFFICIENT - PASSAGE","Open the cited source and record what claim or passage it supports.",IF(R175="EVIDENCE INSUFFICIENT - CITATION DETAIL","Record both the cited URL and the supported claim/passage before this citation-based observation can be shared.",IF(R175="DIRECT COMPETITOR EVIDENCE","Compare answer criteria, supporting sources and entity/product evidence before choosing an intervention.",IF(R175="SUBSTITUTE COMPETITOR EVIDENCE","Map substitution conditions and buyer trade-offs before treating the source as like-for-like.",IF(R175="INFLUENTIAL NON-RIVAL SOURCE","Route the gap to source, authority, entity or passage review - not the direct-competitor set.",IF(R175="NON-RIVAL EVIDENCE OBJECT","Use the observation only for the evidence/source role it performs.","Document the boundary before aggregation or handoff.")))))))))))))</x:f>
      </x:c>
      <x:c r="T175" s="105" t="str">
        <x:f>IF(A175="","",IF(OR(LEFT(R175,7)="INVALID",LEFT(R175,10)="UNRESOLVED",LEFT(R175,21)="EVIDENCE INSUFFICIENT",Q175="",P175=""),"NOT READY","READY TO SHARE"))</x:f>
      </x:c>
      <x:c r="U175" s="101"/>
    </x:row>
    <x:row r="176">
      <x:c r="A176" s="33"/>
      <x:c r="B176" s="33"/>
      <x:c r="C176" s="33"/>
      <x:c r="D176" s="33"/>
      <x:c r="E176" s="33"/>
      <x:c r="F176" s="64"/>
      <x:c r="G176" s="33"/>
      <x:c r="H176" s="33"/>
      <x:c r="I176" s="33"/>
      <x:c r="J176" s="33"/>
      <x:c r="K176" s="33"/>
      <x:c r="L176" s="33"/>
      <x:c r="M176" s="33"/>
      <x:c r="N176" s="101"/>
      <x:c r="O176" s="101"/>
      <x:c r="P176" s="101"/>
      <x:c r="Q176" s="101"/>
      <x:c r="R176" s="105" t="str">
        <x:f>IF(A176="","",IF(COUNTIF($A$2:$A$201,A176)&gt;1,"INVALID - DUPLICATE ID",IF(OR(START!$B$6="",START!$B$7="",START!$B$8="",START!$B$9="",START!$B$10="",START!$B$11="",START!$B$12=""),"UNRESOLVED - START SCOPE",IF(OR(B176="",C176="",D176="",E176="",F176="",G176="",H176="",I176="",J176="",M176="",N176="",P176=""),"UNRESOLVED - ROW INPUT",IF(NOT(OR(EXACT(B176,"CATEGORY / DEFINITION"),EXACT(B176,"PROBLEM / DIAGNOSTIC"),EXACT(B176,"COMPARISON / ALTERNATIVES"),EXACT(B176,"IMPLEMENTATION / EVIDENCE"),EXACT(B176,"PURCHASE / SELECTION"),EXACT(B176,"RISK / OBJECTION"),EXACT(B176,"OTHER"))),"INVALID - PROMPT FAMILY",IF(NOT(OR(EXACT(D176,"Google AI Overviews"),EXACT(D176,"Google AI Mode"),EXACT(D176,"ChatGPT search"),EXACT(D176,"Microsoft Copilot / Bing AI"),EXACT(D176,"Perplexity"),EXACT(D176,"Gemini"),EXACT(D176,"Other"))),"INVALID - SURFACE",IF(AND(NOT(EXACT(START!$B$10,"MULTI-SURFACE")),NOT(EXACT(D176,START!$B$10))),"INVALID - SURFACE OUT OF SCOPE",IF(AND(NOT(EXACT(START!$B$9,"MULTI-LOCALE")),NOT(EXACT(E176,START!$B$9))),"INVALID - LOCALE OUT OF SCOPE",IF(NOT(ISNUMBER(F176)),"INVALID - OBSERVED DATE",IF(OR(F176&lt;START!$B$11,F176&gt;START!$B$12),"INVALID - DATE OUT OF SCOPE",IF(NOT(OR(EXACT(H176,"BRAND / PROVIDER"),EXACT(H176,"CITED SOURCE"),EXACT(H176,"BRAND + SOURCE"),EXACT(H176,"OTHER"))),"INVALID - APPEARANCE TYPE",IF(NOT(OR(EXACT(I176,"DIRECT PROVIDER"),EXACT(I176,"SUBSTITUTE"),EXACT(I176,"PUBLISHER / REFERENCE"),EXACT(I176,"OFFICIAL AUTHORITY / DOCUMENTATION"),EXACT(I176,"MARKETPLACE / DIRECTORY / REVIEW"),EXACT(I176,"COMMUNITY / WITNESS"),EXACT(I176,"ANALYST / RESEARCH"),EXACT(I176,"UNRESOLVED"))),"INVALID - ROLE",IF(NOT(OR(EXACT(J176,"SAME BUYER + JOB"),EXACT(J176,"PARTIAL / SUBSTITUTE"),EXACT(J176,"NONE"),EXACT(J176,"UNKNOWN"))),"INVALID - BUYER OVERLAP",IF(NOT(OR(EXACT(M176,"YES"),EXACT(M176,"NO"),EXACT(M176,"NOT APPLICABLE / NO CITATION"))),"INVALID - PASSAGE CHECK",IF(AND(OR(EXACT(H176,"CITED SOURCE"),EXACT(H176,"BRAND + SOURCE")),EXACT(M176,"NOT APPLICABLE / NO CITATION")),"INVALID - CITATION/PASSAGE CONTRADICTION",IF(NOT(OR(EXACT(N176,"YES"),EXACT(N176,"NO - ONE OBSERVATION"),EXACT(N176,"NOT TESTED YET"))),"INVALID - REPEAT STATE",IF(EXACT(I176,"UNRESOLVED"),"UNRESOLVED - SOURCE ROLE",IF(EXACT(J176,"UNKNOWN"),"UNRESOLVED - BUYER OVERLAP",IF(AND(OR(EXACT(H176,"CITED SOURCE"),EXACT(H176,"BRAND + SOURCE")),EXACT(M176,"NO")),"EVIDENCE INSUFFICIENT - PASSAGE",IF(AND(OR(EXACT(H176,"CITED SOURCE"),EXACT(H176,"BRAND + SOURCE")),EXACT(M176,"YES"),OR(K176="",L176="")),"EVIDENCE INSUFFICIENT - CITATION DETAIL",IF(AND(EXACT(N176,"YES"),O176=""),"UNRESOLVED - REPEAT GROUP",IF(AND(EXACT(I176,"DIRECT PROVIDER"),EXACT(J176,"SAME BUYER + JOB")),"DIRECT COMPETITOR EVIDENCE",IF(AND(EXACT(I176,"SUBSTITUTE"),OR(EXACT(J176,"SAME BUYER + JOB"),EXACT(J176,"PARTIAL / SUBSTITUTE"))),"SUBSTITUTE COMPETITOR EVIDENCE",IF(AND(OR(EXACT(I176,"PUBLISHER / REFERENCE"),EXACT(I176,"OFFICIAL AUTHORITY / DOCUMENTATION"),EXACT(I176,"MARKETPLACE / DIRECTORY / REVIEW"),EXACT(I176,"COMMUNITY / WITNESS"),EXACT(I176,"ANALYST / RESEARCH")),EXACT(J176,"NONE")),"INFLUENTIAL NON-RIVAL SOURCE",IF(EXACT(J176,"NONE"),"NON-RIVAL EVIDENCE OBJECT","CLASSIFIED WITH BOUNDARY")))))))))))))))))))))))))</x:f>
      </x:c>
      <x:c r="S176" s="105" t="str">
        <x:f>IF(A176="","",IF(LEFT(R176,7)="INVALID","Correct the unsupported, contradictory, out-of-scope or duplicate controlled value before interpretation.",IF(R176="UNRESOLVED - START SCOPE","Complete START scope; row validity is intentionally blocked.",IF(R176="UNRESOLVED - ROW INPUT","Complete the required observation fields before interpretation.",IF(R176="UNRESOLVED - SOURCE ROLE","Inspect why the entity/source belongs in the answer and assign its role.",IF(R176="UNRESOLVED - BUYER OVERLAP","Establish same-buyer/same-job, substitute, partial or non-rival status.",IF(R176="UNRESOLVED - REPEAT GROUP","Assign the repeat observation to a repeat group before pattern comparison.",IF(R176="EVIDENCE INSUFFICIENT - PASSAGE","Open the cited source and record what claim or passage it supports.",IF(R176="EVIDENCE INSUFFICIENT - CITATION DETAIL","Record both the cited URL and the supported claim/passage before this citation-based observation can be shared.",IF(R176="DIRECT COMPETITOR EVIDENCE","Compare answer criteria, supporting sources and entity/product evidence before choosing an intervention.",IF(R176="SUBSTITUTE COMPETITOR EVIDENCE","Map substitution conditions and buyer trade-offs before treating the source as like-for-like.",IF(R176="INFLUENTIAL NON-RIVAL SOURCE","Route the gap to source, authority, entity or passage review - not the direct-competitor set.",IF(R176="NON-RIVAL EVIDENCE OBJECT","Use the observation only for the evidence/source role it performs.","Document the boundary before aggregation or handoff.")))))))))))))</x:f>
      </x:c>
      <x:c r="T176" s="105" t="str">
        <x:f>IF(A176="","",IF(OR(LEFT(R176,7)="INVALID",LEFT(R176,10)="UNRESOLVED",LEFT(R176,21)="EVIDENCE INSUFFICIENT",Q176="",P176=""),"NOT READY","READY TO SHARE"))</x:f>
      </x:c>
      <x:c r="U176" s="101"/>
    </x:row>
    <x:row r="177">
      <x:c r="A177" s="33"/>
      <x:c r="B177" s="33"/>
      <x:c r="C177" s="33"/>
      <x:c r="D177" s="33"/>
      <x:c r="E177" s="33"/>
      <x:c r="F177" s="64"/>
      <x:c r="G177" s="33"/>
      <x:c r="H177" s="33"/>
      <x:c r="I177" s="33"/>
      <x:c r="J177" s="33"/>
      <x:c r="K177" s="33"/>
      <x:c r="L177" s="33"/>
      <x:c r="M177" s="33"/>
      <x:c r="N177" s="101"/>
      <x:c r="O177" s="101"/>
      <x:c r="P177" s="101"/>
      <x:c r="Q177" s="101"/>
      <x:c r="R177" s="105" t="str">
        <x:f>IF(A177="","",IF(COUNTIF($A$2:$A$201,A177)&gt;1,"INVALID - DUPLICATE ID",IF(OR(START!$B$6="",START!$B$7="",START!$B$8="",START!$B$9="",START!$B$10="",START!$B$11="",START!$B$12=""),"UNRESOLVED - START SCOPE",IF(OR(B177="",C177="",D177="",E177="",F177="",G177="",H177="",I177="",J177="",M177="",N177="",P177=""),"UNRESOLVED - ROW INPUT",IF(NOT(OR(EXACT(B177,"CATEGORY / DEFINITION"),EXACT(B177,"PROBLEM / DIAGNOSTIC"),EXACT(B177,"COMPARISON / ALTERNATIVES"),EXACT(B177,"IMPLEMENTATION / EVIDENCE"),EXACT(B177,"PURCHASE / SELECTION"),EXACT(B177,"RISK / OBJECTION"),EXACT(B177,"OTHER"))),"INVALID - PROMPT FAMILY",IF(NOT(OR(EXACT(D177,"Google AI Overviews"),EXACT(D177,"Google AI Mode"),EXACT(D177,"ChatGPT search"),EXACT(D177,"Microsoft Copilot / Bing AI"),EXACT(D177,"Perplexity"),EXACT(D177,"Gemini"),EXACT(D177,"Other"))),"INVALID - SURFACE",IF(AND(NOT(EXACT(START!$B$10,"MULTI-SURFACE")),NOT(EXACT(D177,START!$B$10))),"INVALID - SURFACE OUT OF SCOPE",IF(AND(NOT(EXACT(START!$B$9,"MULTI-LOCALE")),NOT(EXACT(E177,START!$B$9))),"INVALID - LOCALE OUT OF SCOPE",IF(NOT(ISNUMBER(F177)),"INVALID - OBSERVED DATE",IF(OR(F177&lt;START!$B$11,F177&gt;START!$B$12),"INVALID - DATE OUT OF SCOPE",IF(NOT(OR(EXACT(H177,"BRAND / PROVIDER"),EXACT(H177,"CITED SOURCE"),EXACT(H177,"BRAND + SOURCE"),EXACT(H177,"OTHER"))),"INVALID - APPEARANCE TYPE",IF(NOT(OR(EXACT(I177,"DIRECT PROVIDER"),EXACT(I177,"SUBSTITUTE"),EXACT(I177,"PUBLISHER / REFERENCE"),EXACT(I177,"OFFICIAL AUTHORITY / DOCUMENTATION"),EXACT(I177,"MARKETPLACE / DIRECTORY / REVIEW"),EXACT(I177,"COMMUNITY / WITNESS"),EXACT(I177,"ANALYST / RESEARCH"),EXACT(I177,"UNRESOLVED"))),"INVALID - ROLE",IF(NOT(OR(EXACT(J177,"SAME BUYER + JOB"),EXACT(J177,"PARTIAL / SUBSTITUTE"),EXACT(J177,"NONE"),EXACT(J177,"UNKNOWN"))),"INVALID - BUYER OVERLAP",IF(NOT(OR(EXACT(M177,"YES"),EXACT(M177,"NO"),EXACT(M177,"NOT APPLICABLE / NO CITATION"))),"INVALID - PASSAGE CHECK",IF(AND(OR(EXACT(H177,"CITED SOURCE"),EXACT(H177,"BRAND + SOURCE")),EXACT(M177,"NOT APPLICABLE / NO CITATION")),"INVALID - CITATION/PASSAGE CONTRADICTION",IF(NOT(OR(EXACT(N177,"YES"),EXACT(N177,"NO - ONE OBSERVATION"),EXACT(N177,"NOT TESTED YET"))),"INVALID - REPEAT STATE",IF(EXACT(I177,"UNRESOLVED"),"UNRESOLVED - SOURCE ROLE",IF(EXACT(J177,"UNKNOWN"),"UNRESOLVED - BUYER OVERLAP",IF(AND(OR(EXACT(H177,"CITED SOURCE"),EXACT(H177,"BRAND + SOURCE")),EXACT(M177,"NO")),"EVIDENCE INSUFFICIENT - PASSAGE",IF(AND(OR(EXACT(H177,"CITED SOURCE"),EXACT(H177,"BRAND + SOURCE")),EXACT(M177,"YES"),OR(K177="",L177="")),"EVIDENCE INSUFFICIENT - CITATION DETAIL",IF(AND(EXACT(N177,"YES"),O177=""),"UNRESOLVED - REPEAT GROUP",IF(AND(EXACT(I177,"DIRECT PROVIDER"),EXACT(J177,"SAME BUYER + JOB")),"DIRECT COMPETITOR EVIDENCE",IF(AND(EXACT(I177,"SUBSTITUTE"),OR(EXACT(J177,"SAME BUYER + JOB"),EXACT(J177,"PARTIAL / SUBSTITUTE"))),"SUBSTITUTE COMPETITOR EVIDENCE",IF(AND(OR(EXACT(I177,"PUBLISHER / REFERENCE"),EXACT(I177,"OFFICIAL AUTHORITY / DOCUMENTATION"),EXACT(I177,"MARKETPLACE / DIRECTORY / REVIEW"),EXACT(I177,"COMMUNITY / WITNESS"),EXACT(I177,"ANALYST / RESEARCH")),EXACT(J177,"NONE")),"INFLUENTIAL NON-RIVAL SOURCE",IF(EXACT(J177,"NONE"),"NON-RIVAL EVIDENCE OBJECT","CLASSIFIED WITH BOUNDARY")))))))))))))))))))))))))</x:f>
      </x:c>
      <x:c r="S177" s="105" t="str">
        <x:f>IF(A177="","",IF(LEFT(R177,7)="INVALID","Correct the unsupported, contradictory, out-of-scope or duplicate controlled value before interpretation.",IF(R177="UNRESOLVED - START SCOPE","Complete START scope; row validity is intentionally blocked.",IF(R177="UNRESOLVED - ROW INPUT","Complete the required observation fields before interpretation.",IF(R177="UNRESOLVED - SOURCE ROLE","Inspect why the entity/source belongs in the answer and assign its role.",IF(R177="UNRESOLVED - BUYER OVERLAP","Establish same-buyer/same-job, substitute, partial or non-rival status.",IF(R177="UNRESOLVED - REPEAT GROUP","Assign the repeat observation to a repeat group before pattern comparison.",IF(R177="EVIDENCE INSUFFICIENT - PASSAGE","Open the cited source and record what claim or passage it supports.",IF(R177="EVIDENCE INSUFFICIENT - CITATION DETAIL","Record both the cited URL and the supported claim/passage before this citation-based observation can be shared.",IF(R177="DIRECT COMPETITOR EVIDENCE","Compare answer criteria, supporting sources and entity/product evidence before choosing an intervention.",IF(R177="SUBSTITUTE COMPETITOR EVIDENCE","Map substitution conditions and buyer trade-offs before treating the source as like-for-like.",IF(R177="INFLUENTIAL NON-RIVAL SOURCE","Route the gap to source, authority, entity or passage review - not the direct-competitor set.",IF(R177="NON-RIVAL EVIDENCE OBJECT","Use the observation only for the evidence/source role it performs.","Document the boundary before aggregation or handoff.")))))))))))))</x:f>
      </x:c>
      <x:c r="T177" s="105" t="str">
        <x:f>IF(A177="","",IF(OR(LEFT(R177,7)="INVALID",LEFT(R177,10)="UNRESOLVED",LEFT(R177,21)="EVIDENCE INSUFFICIENT",Q177="",P177=""),"NOT READY","READY TO SHARE"))</x:f>
      </x:c>
      <x:c r="U177" s="101"/>
    </x:row>
    <x:row r="178">
      <x:c r="A178" s="33"/>
      <x:c r="B178" s="33"/>
      <x:c r="C178" s="33"/>
      <x:c r="D178" s="33"/>
      <x:c r="E178" s="33"/>
      <x:c r="F178" s="64"/>
      <x:c r="G178" s="33"/>
      <x:c r="H178" s="33"/>
      <x:c r="I178" s="33"/>
      <x:c r="J178" s="33"/>
      <x:c r="K178" s="33"/>
      <x:c r="L178" s="33"/>
      <x:c r="M178" s="33"/>
      <x:c r="N178" s="101"/>
      <x:c r="O178" s="101"/>
      <x:c r="P178" s="101"/>
      <x:c r="Q178" s="101"/>
      <x:c r="R178" s="105" t="str">
        <x:f>IF(A178="","",IF(COUNTIF($A$2:$A$201,A178)&gt;1,"INVALID - DUPLICATE ID",IF(OR(START!$B$6="",START!$B$7="",START!$B$8="",START!$B$9="",START!$B$10="",START!$B$11="",START!$B$12=""),"UNRESOLVED - START SCOPE",IF(OR(B178="",C178="",D178="",E178="",F178="",G178="",H178="",I178="",J178="",M178="",N178="",P178=""),"UNRESOLVED - ROW INPUT",IF(NOT(OR(EXACT(B178,"CATEGORY / DEFINITION"),EXACT(B178,"PROBLEM / DIAGNOSTIC"),EXACT(B178,"COMPARISON / ALTERNATIVES"),EXACT(B178,"IMPLEMENTATION / EVIDENCE"),EXACT(B178,"PURCHASE / SELECTION"),EXACT(B178,"RISK / OBJECTION"),EXACT(B178,"OTHER"))),"INVALID - PROMPT FAMILY",IF(NOT(OR(EXACT(D178,"Google AI Overviews"),EXACT(D178,"Google AI Mode"),EXACT(D178,"ChatGPT search"),EXACT(D178,"Microsoft Copilot / Bing AI"),EXACT(D178,"Perplexity"),EXACT(D178,"Gemini"),EXACT(D178,"Other"))),"INVALID - SURFACE",IF(AND(NOT(EXACT(START!$B$10,"MULTI-SURFACE")),NOT(EXACT(D178,START!$B$10))),"INVALID - SURFACE OUT OF SCOPE",IF(AND(NOT(EXACT(START!$B$9,"MULTI-LOCALE")),NOT(EXACT(E178,START!$B$9))),"INVALID - LOCALE OUT OF SCOPE",IF(NOT(ISNUMBER(F178)),"INVALID - OBSERVED DATE",IF(OR(F178&lt;START!$B$11,F178&gt;START!$B$12),"INVALID - DATE OUT OF SCOPE",IF(NOT(OR(EXACT(H178,"BRAND / PROVIDER"),EXACT(H178,"CITED SOURCE"),EXACT(H178,"BRAND + SOURCE"),EXACT(H178,"OTHER"))),"INVALID - APPEARANCE TYPE",IF(NOT(OR(EXACT(I178,"DIRECT PROVIDER"),EXACT(I178,"SUBSTITUTE"),EXACT(I178,"PUBLISHER / REFERENCE"),EXACT(I178,"OFFICIAL AUTHORITY / DOCUMENTATION"),EXACT(I178,"MARKETPLACE / DIRECTORY / REVIEW"),EXACT(I178,"COMMUNITY / WITNESS"),EXACT(I178,"ANALYST / RESEARCH"),EXACT(I178,"UNRESOLVED"))),"INVALID - ROLE",IF(NOT(OR(EXACT(J178,"SAME BUYER + JOB"),EXACT(J178,"PARTIAL / SUBSTITUTE"),EXACT(J178,"NONE"),EXACT(J178,"UNKNOWN"))),"INVALID - BUYER OVERLAP",IF(NOT(OR(EXACT(M178,"YES"),EXACT(M178,"NO"),EXACT(M178,"NOT APPLICABLE / NO CITATION"))),"INVALID - PASSAGE CHECK",IF(AND(OR(EXACT(H178,"CITED SOURCE"),EXACT(H178,"BRAND + SOURCE")),EXACT(M178,"NOT APPLICABLE / NO CITATION")),"INVALID - CITATION/PASSAGE CONTRADICTION",IF(NOT(OR(EXACT(N178,"YES"),EXACT(N178,"NO - ONE OBSERVATION"),EXACT(N178,"NOT TESTED YET"))),"INVALID - REPEAT STATE",IF(EXACT(I178,"UNRESOLVED"),"UNRESOLVED - SOURCE ROLE",IF(EXACT(J178,"UNKNOWN"),"UNRESOLVED - BUYER OVERLAP",IF(AND(OR(EXACT(H178,"CITED SOURCE"),EXACT(H178,"BRAND + SOURCE")),EXACT(M178,"NO")),"EVIDENCE INSUFFICIENT - PASSAGE",IF(AND(OR(EXACT(H178,"CITED SOURCE"),EXACT(H178,"BRAND + SOURCE")),EXACT(M178,"YES"),OR(K178="",L178="")),"EVIDENCE INSUFFICIENT - CITATION DETAIL",IF(AND(EXACT(N178,"YES"),O178=""),"UNRESOLVED - REPEAT GROUP",IF(AND(EXACT(I178,"DIRECT PROVIDER"),EXACT(J178,"SAME BUYER + JOB")),"DIRECT COMPETITOR EVIDENCE",IF(AND(EXACT(I178,"SUBSTITUTE"),OR(EXACT(J178,"SAME BUYER + JOB"),EXACT(J178,"PARTIAL / SUBSTITUTE"))),"SUBSTITUTE COMPETITOR EVIDENCE",IF(AND(OR(EXACT(I178,"PUBLISHER / REFERENCE"),EXACT(I178,"OFFICIAL AUTHORITY / DOCUMENTATION"),EXACT(I178,"MARKETPLACE / DIRECTORY / REVIEW"),EXACT(I178,"COMMUNITY / WITNESS"),EXACT(I178,"ANALYST / RESEARCH")),EXACT(J178,"NONE")),"INFLUENTIAL NON-RIVAL SOURCE",IF(EXACT(J178,"NONE"),"NON-RIVAL EVIDENCE OBJECT","CLASSIFIED WITH BOUNDARY")))))))))))))))))))))))))</x:f>
      </x:c>
      <x:c r="S178" s="105" t="str">
        <x:f>IF(A178="","",IF(LEFT(R178,7)="INVALID","Correct the unsupported, contradictory, out-of-scope or duplicate controlled value before interpretation.",IF(R178="UNRESOLVED - START SCOPE","Complete START scope; row validity is intentionally blocked.",IF(R178="UNRESOLVED - ROW INPUT","Complete the required observation fields before interpretation.",IF(R178="UNRESOLVED - SOURCE ROLE","Inspect why the entity/source belongs in the answer and assign its role.",IF(R178="UNRESOLVED - BUYER OVERLAP","Establish same-buyer/same-job, substitute, partial or non-rival status.",IF(R178="UNRESOLVED - REPEAT GROUP","Assign the repeat observation to a repeat group before pattern comparison.",IF(R178="EVIDENCE INSUFFICIENT - PASSAGE","Open the cited source and record what claim or passage it supports.",IF(R178="EVIDENCE INSUFFICIENT - CITATION DETAIL","Record both the cited URL and the supported claim/passage before this citation-based observation can be shared.",IF(R178="DIRECT COMPETITOR EVIDENCE","Compare answer criteria, supporting sources and entity/product evidence before choosing an intervention.",IF(R178="SUBSTITUTE COMPETITOR EVIDENCE","Map substitution conditions and buyer trade-offs before treating the source as like-for-like.",IF(R178="INFLUENTIAL NON-RIVAL SOURCE","Route the gap to source, authority, entity or passage review - not the direct-competitor set.",IF(R178="NON-RIVAL EVIDENCE OBJECT","Use the observation only for the evidence/source role it performs.","Document the boundary before aggregation or handoff.")))))))))))))</x:f>
      </x:c>
      <x:c r="T178" s="105" t="str">
        <x:f>IF(A178="","",IF(OR(LEFT(R178,7)="INVALID",LEFT(R178,10)="UNRESOLVED",LEFT(R178,21)="EVIDENCE INSUFFICIENT",Q178="",P178=""),"NOT READY","READY TO SHARE"))</x:f>
      </x:c>
      <x:c r="U178" s="101"/>
    </x:row>
    <x:row r="179">
      <x:c r="A179" s="33"/>
      <x:c r="B179" s="33"/>
      <x:c r="C179" s="33"/>
      <x:c r="D179" s="33"/>
      <x:c r="E179" s="33"/>
      <x:c r="F179" s="64"/>
      <x:c r="G179" s="33"/>
      <x:c r="H179" s="33"/>
      <x:c r="I179" s="33"/>
      <x:c r="J179" s="33"/>
      <x:c r="K179" s="33"/>
      <x:c r="L179" s="33"/>
      <x:c r="M179" s="33"/>
      <x:c r="N179" s="101"/>
      <x:c r="O179" s="101"/>
      <x:c r="P179" s="101"/>
      <x:c r="Q179" s="101"/>
      <x:c r="R179" s="105" t="str">
        <x:f>IF(A179="","",IF(COUNTIF($A$2:$A$201,A179)&gt;1,"INVALID - DUPLICATE ID",IF(OR(START!$B$6="",START!$B$7="",START!$B$8="",START!$B$9="",START!$B$10="",START!$B$11="",START!$B$12=""),"UNRESOLVED - START SCOPE",IF(OR(B179="",C179="",D179="",E179="",F179="",G179="",H179="",I179="",J179="",M179="",N179="",P179=""),"UNRESOLVED - ROW INPUT",IF(NOT(OR(EXACT(B179,"CATEGORY / DEFINITION"),EXACT(B179,"PROBLEM / DIAGNOSTIC"),EXACT(B179,"COMPARISON / ALTERNATIVES"),EXACT(B179,"IMPLEMENTATION / EVIDENCE"),EXACT(B179,"PURCHASE / SELECTION"),EXACT(B179,"RISK / OBJECTION"),EXACT(B179,"OTHER"))),"INVALID - PROMPT FAMILY",IF(NOT(OR(EXACT(D179,"Google AI Overviews"),EXACT(D179,"Google AI Mode"),EXACT(D179,"ChatGPT search"),EXACT(D179,"Microsoft Copilot / Bing AI"),EXACT(D179,"Perplexity"),EXACT(D179,"Gemini"),EXACT(D179,"Other"))),"INVALID - SURFACE",IF(AND(NOT(EXACT(START!$B$10,"MULTI-SURFACE")),NOT(EXACT(D179,START!$B$10))),"INVALID - SURFACE OUT OF SCOPE",IF(AND(NOT(EXACT(START!$B$9,"MULTI-LOCALE")),NOT(EXACT(E179,START!$B$9))),"INVALID - LOCALE OUT OF SCOPE",IF(NOT(ISNUMBER(F179)),"INVALID - OBSERVED DATE",IF(OR(F179&lt;START!$B$11,F179&gt;START!$B$12),"INVALID - DATE OUT OF SCOPE",IF(NOT(OR(EXACT(H179,"BRAND / PROVIDER"),EXACT(H179,"CITED SOURCE"),EXACT(H179,"BRAND + SOURCE"),EXACT(H179,"OTHER"))),"INVALID - APPEARANCE TYPE",IF(NOT(OR(EXACT(I179,"DIRECT PROVIDER"),EXACT(I179,"SUBSTITUTE"),EXACT(I179,"PUBLISHER / REFERENCE"),EXACT(I179,"OFFICIAL AUTHORITY / DOCUMENTATION"),EXACT(I179,"MARKETPLACE / DIRECTORY / REVIEW"),EXACT(I179,"COMMUNITY / WITNESS"),EXACT(I179,"ANALYST / RESEARCH"),EXACT(I179,"UNRESOLVED"))),"INVALID - ROLE",IF(NOT(OR(EXACT(J179,"SAME BUYER + JOB"),EXACT(J179,"PARTIAL / SUBSTITUTE"),EXACT(J179,"NONE"),EXACT(J179,"UNKNOWN"))),"INVALID - BUYER OVERLAP",IF(NOT(OR(EXACT(M179,"YES"),EXACT(M179,"NO"),EXACT(M179,"NOT APPLICABLE / NO CITATION"))),"INVALID - PASSAGE CHECK",IF(AND(OR(EXACT(H179,"CITED SOURCE"),EXACT(H179,"BRAND + SOURCE")),EXACT(M179,"NOT APPLICABLE / NO CITATION")),"INVALID - CITATION/PASSAGE CONTRADICTION",IF(NOT(OR(EXACT(N179,"YES"),EXACT(N179,"NO - ONE OBSERVATION"),EXACT(N179,"NOT TESTED YET"))),"INVALID - REPEAT STATE",IF(EXACT(I179,"UNRESOLVED"),"UNRESOLVED - SOURCE ROLE",IF(EXACT(J179,"UNKNOWN"),"UNRESOLVED - BUYER OVERLAP",IF(AND(OR(EXACT(H179,"CITED SOURCE"),EXACT(H179,"BRAND + SOURCE")),EXACT(M179,"NO")),"EVIDENCE INSUFFICIENT - PASSAGE",IF(AND(OR(EXACT(H179,"CITED SOURCE"),EXACT(H179,"BRAND + SOURCE")),EXACT(M179,"YES"),OR(K179="",L179="")),"EVIDENCE INSUFFICIENT - CITATION DETAIL",IF(AND(EXACT(N179,"YES"),O179=""),"UNRESOLVED - REPEAT GROUP",IF(AND(EXACT(I179,"DIRECT PROVIDER"),EXACT(J179,"SAME BUYER + JOB")),"DIRECT COMPETITOR EVIDENCE",IF(AND(EXACT(I179,"SUBSTITUTE"),OR(EXACT(J179,"SAME BUYER + JOB"),EXACT(J179,"PARTIAL / SUBSTITUTE"))),"SUBSTITUTE COMPETITOR EVIDENCE",IF(AND(OR(EXACT(I179,"PUBLISHER / REFERENCE"),EXACT(I179,"OFFICIAL AUTHORITY / DOCUMENTATION"),EXACT(I179,"MARKETPLACE / DIRECTORY / REVIEW"),EXACT(I179,"COMMUNITY / WITNESS"),EXACT(I179,"ANALYST / RESEARCH")),EXACT(J179,"NONE")),"INFLUENTIAL NON-RIVAL SOURCE",IF(EXACT(J179,"NONE"),"NON-RIVAL EVIDENCE OBJECT","CLASSIFIED WITH BOUNDARY")))))))))))))))))))))))))</x:f>
      </x:c>
      <x:c r="S179" s="105" t="str">
        <x:f>IF(A179="","",IF(LEFT(R179,7)="INVALID","Correct the unsupported, contradictory, out-of-scope or duplicate controlled value before interpretation.",IF(R179="UNRESOLVED - START SCOPE","Complete START scope; row validity is intentionally blocked.",IF(R179="UNRESOLVED - ROW INPUT","Complete the required observation fields before interpretation.",IF(R179="UNRESOLVED - SOURCE ROLE","Inspect why the entity/source belongs in the answer and assign its role.",IF(R179="UNRESOLVED - BUYER OVERLAP","Establish same-buyer/same-job, substitute, partial or non-rival status.",IF(R179="UNRESOLVED - REPEAT GROUP","Assign the repeat observation to a repeat group before pattern comparison.",IF(R179="EVIDENCE INSUFFICIENT - PASSAGE","Open the cited source and record what claim or passage it supports.",IF(R179="EVIDENCE INSUFFICIENT - CITATION DETAIL","Record both the cited URL and the supported claim/passage before this citation-based observation can be shared.",IF(R179="DIRECT COMPETITOR EVIDENCE","Compare answer criteria, supporting sources and entity/product evidence before choosing an intervention.",IF(R179="SUBSTITUTE COMPETITOR EVIDENCE","Map substitution conditions and buyer trade-offs before treating the source as like-for-like.",IF(R179="INFLUENTIAL NON-RIVAL SOURCE","Route the gap to source, authority, entity or passage review - not the direct-competitor set.",IF(R179="NON-RIVAL EVIDENCE OBJECT","Use the observation only for the evidence/source role it performs.","Document the boundary before aggregation or handoff.")))))))))))))</x:f>
      </x:c>
      <x:c r="T179" s="105" t="str">
        <x:f>IF(A179="","",IF(OR(LEFT(R179,7)="INVALID",LEFT(R179,10)="UNRESOLVED",LEFT(R179,21)="EVIDENCE INSUFFICIENT",Q179="",P179=""),"NOT READY","READY TO SHARE"))</x:f>
      </x:c>
      <x:c r="U179" s="101"/>
    </x:row>
    <x:row r="180">
      <x:c r="A180" s="33"/>
      <x:c r="B180" s="33"/>
      <x:c r="C180" s="33"/>
      <x:c r="D180" s="33"/>
      <x:c r="E180" s="33"/>
      <x:c r="F180" s="64"/>
      <x:c r="G180" s="33"/>
      <x:c r="H180" s="33"/>
      <x:c r="I180" s="33"/>
      <x:c r="J180" s="33"/>
      <x:c r="K180" s="33"/>
      <x:c r="L180" s="33"/>
      <x:c r="M180" s="33"/>
      <x:c r="N180" s="101"/>
      <x:c r="O180" s="101"/>
      <x:c r="P180" s="101"/>
      <x:c r="Q180" s="101"/>
      <x:c r="R180" s="105" t="str">
        <x:f>IF(A180="","",IF(COUNTIF($A$2:$A$201,A180)&gt;1,"INVALID - DUPLICATE ID",IF(OR(START!$B$6="",START!$B$7="",START!$B$8="",START!$B$9="",START!$B$10="",START!$B$11="",START!$B$12=""),"UNRESOLVED - START SCOPE",IF(OR(B180="",C180="",D180="",E180="",F180="",G180="",H180="",I180="",J180="",M180="",N180="",P180=""),"UNRESOLVED - ROW INPUT",IF(NOT(OR(EXACT(B180,"CATEGORY / DEFINITION"),EXACT(B180,"PROBLEM / DIAGNOSTIC"),EXACT(B180,"COMPARISON / ALTERNATIVES"),EXACT(B180,"IMPLEMENTATION / EVIDENCE"),EXACT(B180,"PURCHASE / SELECTION"),EXACT(B180,"RISK / OBJECTION"),EXACT(B180,"OTHER"))),"INVALID - PROMPT FAMILY",IF(NOT(OR(EXACT(D180,"Google AI Overviews"),EXACT(D180,"Google AI Mode"),EXACT(D180,"ChatGPT search"),EXACT(D180,"Microsoft Copilot / Bing AI"),EXACT(D180,"Perplexity"),EXACT(D180,"Gemini"),EXACT(D180,"Other"))),"INVALID - SURFACE",IF(AND(NOT(EXACT(START!$B$10,"MULTI-SURFACE")),NOT(EXACT(D180,START!$B$10))),"INVALID - SURFACE OUT OF SCOPE",IF(AND(NOT(EXACT(START!$B$9,"MULTI-LOCALE")),NOT(EXACT(E180,START!$B$9))),"INVALID - LOCALE OUT OF SCOPE",IF(NOT(ISNUMBER(F180)),"INVALID - OBSERVED DATE",IF(OR(F180&lt;START!$B$11,F180&gt;START!$B$12),"INVALID - DATE OUT OF SCOPE",IF(NOT(OR(EXACT(H180,"BRAND / PROVIDER"),EXACT(H180,"CITED SOURCE"),EXACT(H180,"BRAND + SOURCE"),EXACT(H180,"OTHER"))),"INVALID - APPEARANCE TYPE",IF(NOT(OR(EXACT(I180,"DIRECT PROVIDER"),EXACT(I180,"SUBSTITUTE"),EXACT(I180,"PUBLISHER / REFERENCE"),EXACT(I180,"OFFICIAL AUTHORITY / DOCUMENTATION"),EXACT(I180,"MARKETPLACE / DIRECTORY / REVIEW"),EXACT(I180,"COMMUNITY / WITNESS"),EXACT(I180,"ANALYST / RESEARCH"),EXACT(I180,"UNRESOLVED"))),"INVALID - ROLE",IF(NOT(OR(EXACT(J180,"SAME BUYER + JOB"),EXACT(J180,"PARTIAL / SUBSTITUTE"),EXACT(J180,"NONE"),EXACT(J180,"UNKNOWN"))),"INVALID - BUYER OVERLAP",IF(NOT(OR(EXACT(M180,"YES"),EXACT(M180,"NO"),EXACT(M180,"NOT APPLICABLE / NO CITATION"))),"INVALID - PASSAGE CHECK",IF(AND(OR(EXACT(H180,"CITED SOURCE"),EXACT(H180,"BRAND + SOURCE")),EXACT(M180,"NOT APPLICABLE / NO CITATION")),"INVALID - CITATION/PASSAGE CONTRADICTION",IF(NOT(OR(EXACT(N180,"YES"),EXACT(N180,"NO - ONE OBSERVATION"),EXACT(N180,"NOT TESTED YET"))),"INVALID - REPEAT STATE",IF(EXACT(I180,"UNRESOLVED"),"UNRESOLVED - SOURCE ROLE",IF(EXACT(J180,"UNKNOWN"),"UNRESOLVED - BUYER OVERLAP",IF(AND(OR(EXACT(H180,"CITED SOURCE"),EXACT(H180,"BRAND + SOURCE")),EXACT(M180,"NO")),"EVIDENCE INSUFFICIENT - PASSAGE",IF(AND(OR(EXACT(H180,"CITED SOURCE"),EXACT(H180,"BRAND + SOURCE")),EXACT(M180,"YES"),OR(K180="",L180="")),"EVIDENCE INSUFFICIENT - CITATION DETAIL",IF(AND(EXACT(N180,"YES"),O180=""),"UNRESOLVED - REPEAT GROUP",IF(AND(EXACT(I180,"DIRECT PROVIDER"),EXACT(J180,"SAME BUYER + JOB")),"DIRECT COMPETITOR EVIDENCE",IF(AND(EXACT(I180,"SUBSTITUTE"),OR(EXACT(J180,"SAME BUYER + JOB"),EXACT(J180,"PARTIAL / SUBSTITUTE"))),"SUBSTITUTE COMPETITOR EVIDENCE",IF(AND(OR(EXACT(I180,"PUBLISHER / REFERENCE"),EXACT(I180,"OFFICIAL AUTHORITY / DOCUMENTATION"),EXACT(I180,"MARKETPLACE / DIRECTORY / REVIEW"),EXACT(I180,"COMMUNITY / WITNESS"),EXACT(I180,"ANALYST / RESEARCH")),EXACT(J180,"NONE")),"INFLUENTIAL NON-RIVAL SOURCE",IF(EXACT(J180,"NONE"),"NON-RIVAL EVIDENCE OBJECT","CLASSIFIED WITH BOUNDARY")))))))))))))))))))))))))</x:f>
      </x:c>
      <x:c r="S180" s="105" t="str">
        <x:f>IF(A180="","",IF(LEFT(R180,7)="INVALID","Correct the unsupported, contradictory, out-of-scope or duplicate controlled value before interpretation.",IF(R180="UNRESOLVED - START SCOPE","Complete START scope; row validity is intentionally blocked.",IF(R180="UNRESOLVED - ROW INPUT","Complete the required observation fields before interpretation.",IF(R180="UNRESOLVED - SOURCE ROLE","Inspect why the entity/source belongs in the answer and assign its role.",IF(R180="UNRESOLVED - BUYER OVERLAP","Establish same-buyer/same-job, substitute, partial or non-rival status.",IF(R180="UNRESOLVED - REPEAT GROUP","Assign the repeat observation to a repeat group before pattern comparison.",IF(R180="EVIDENCE INSUFFICIENT - PASSAGE","Open the cited source and record what claim or passage it supports.",IF(R180="EVIDENCE INSUFFICIENT - CITATION DETAIL","Record both the cited URL and the supported claim/passage before this citation-based observation can be shared.",IF(R180="DIRECT COMPETITOR EVIDENCE","Compare answer criteria, supporting sources and entity/product evidence before choosing an intervention.",IF(R180="SUBSTITUTE COMPETITOR EVIDENCE","Map substitution conditions and buyer trade-offs before treating the source as like-for-like.",IF(R180="INFLUENTIAL NON-RIVAL SOURCE","Route the gap to source, authority, entity or passage review - not the direct-competitor set.",IF(R180="NON-RIVAL EVIDENCE OBJECT","Use the observation only for the evidence/source role it performs.","Document the boundary before aggregation or handoff.")))))))))))))</x:f>
      </x:c>
      <x:c r="T180" s="105" t="str">
        <x:f>IF(A180="","",IF(OR(LEFT(R180,7)="INVALID",LEFT(R180,10)="UNRESOLVED",LEFT(R180,21)="EVIDENCE INSUFFICIENT",Q180="",P180=""),"NOT READY","READY TO SHARE"))</x:f>
      </x:c>
      <x:c r="U180" s="101"/>
    </x:row>
    <x:row r="181">
      <x:c r="A181" s="33"/>
      <x:c r="B181" s="33"/>
      <x:c r="C181" s="33"/>
      <x:c r="D181" s="33"/>
      <x:c r="E181" s="33"/>
      <x:c r="F181" s="64"/>
      <x:c r="G181" s="33"/>
      <x:c r="H181" s="33"/>
      <x:c r="I181" s="33"/>
      <x:c r="J181" s="33"/>
      <x:c r="K181" s="33"/>
      <x:c r="L181" s="33"/>
      <x:c r="M181" s="33"/>
      <x:c r="N181" s="101"/>
      <x:c r="O181" s="101"/>
      <x:c r="P181" s="101"/>
      <x:c r="Q181" s="101"/>
      <x:c r="R181" s="105" t="str">
        <x:f>IF(A181="","",IF(COUNTIF($A$2:$A$201,A181)&gt;1,"INVALID - DUPLICATE ID",IF(OR(START!$B$6="",START!$B$7="",START!$B$8="",START!$B$9="",START!$B$10="",START!$B$11="",START!$B$12=""),"UNRESOLVED - START SCOPE",IF(OR(B181="",C181="",D181="",E181="",F181="",G181="",H181="",I181="",J181="",M181="",N181="",P181=""),"UNRESOLVED - ROW INPUT",IF(NOT(OR(EXACT(B181,"CATEGORY / DEFINITION"),EXACT(B181,"PROBLEM / DIAGNOSTIC"),EXACT(B181,"COMPARISON / ALTERNATIVES"),EXACT(B181,"IMPLEMENTATION / EVIDENCE"),EXACT(B181,"PURCHASE / SELECTION"),EXACT(B181,"RISK / OBJECTION"),EXACT(B181,"OTHER"))),"INVALID - PROMPT FAMILY",IF(NOT(OR(EXACT(D181,"Google AI Overviews"),EXACT(D181,"Google AI Mode"),EXACT(D181,"ChatGPT search"),EXACT(D181,"Microsoft Copilot / Bing AI"),EXACT(D181,"Perplexity"),EXACT(D181,"Gemini"),EXACT(D181,"Other"))),"INVALID - SURFACE",IF(AND(NOT(EXACT(START!$B$10,"MULTI-SURFACE")),NOT(EXACT(D181,START!$B$10))),"INVALID - SURFACE OUT OF SCOPE",IF(AND(NOT(EXACT(START!$B$9,"MULTI-LOCALE")),NOT(EXACT(E181,START!$B$9))),"INVALID - LOCALE OUT OF SCOPE",IF(NOT(ISNUMBER(F181)),"INVALID - OBSERVED DATE",IF(OR(F181&lt;START!$B$11,F181&gt;START!$B$12),"INVALID - DATE OUT OF SCOPE",IF(NOT(OR(EXACT(H181,"BRAND / PROVIDER"),EXACT(H181,"CITED SOURCE"),EXACT(H181,"BRAND + SOURCE"),EXACT(H181,"OTHER"))),"INVALID - APPEARANCE TYPE",IF(NOT(OR(EXACT(I181,"DIRECT PROVIDER"),EXACT(I181,"SUBSTITUTE"),EXACT(I181,"PUBLISHER / REFERENCE"),EXACT(I181,"OFFICIAL AUTHORITY / DOCUMENTATION"),EXACT(I181,"MARKETPLACE / DIRECTORY / REVIEW"),EXACT(I181,"COMMUNITY / WITNESS"),EXACT(I181,"ANALYST / RESEARCH"),EXACT(I181,"UNRESOLVED"))),"INVALID - ROLE",IF(NOT(OR(EXACT(J181,"SAME BUYER + JOB"),EXACT(J181,"PARTIAL / SUBSTITUTE"),EXACT(J181,"NONE"),EXACT(J181,"UNKNOWN"))),"INVALID - BUYER OVERLAP",IF(NOT(OR(EXACT(M181,"YES"),EXACT(M181,"NO"),EXACT(M181,"NOT APPLICABLE / NO CITATION"))),"INVALID - PASSAGE CHECK",IF(AND(OR(EXACT(H181,"CITED SOURCE"),EXACT(H181,"BRAND + SOURCE")),EXACT(M181,"NOT APPLICABLE / NO CITATION")),"INVALID - CITATION/PASSAGE CONTRADICTION",IF(NOT(OR(EXACT(N181,"YES"),EXACT(N181,"NO - ONE OBSERVATION"),EXACT(N181,"NOT TESTED YET"))),"INVALID - REPEAT STATE",IF(EXACT(I181,"UNRESOLVED"),"UNRESOLVED - SOURCE ROLE",IF(EXACT(J181,"UNKNOWN"),"UNRESOLVED - BUYER OVERLAP",IF(AND(OR(EXACT(H181,"CITED SOURCE"),EXACT(H181,"BRAND + SOURCE")),EXACT(M181,"NO")),"EVIDENCE INSUFFICIENT - PASSAGE",IF(AND(OR(EXACT(H181,"CITED SOURCE"),EXACT(H181,"BRAND + SOURCE")),EXACT(M181,"YES"),OR(K181="",L181="")),"EVIDENCE INSUFFICIENT - CITATION DETAIL",IF(AND(EXACT(N181,"YES"),O181=""),"UNRESOLVED - REPEAT GROUP",IF(AND(EXACT(I181,"DIRECT PROVIDER"),EXACT(J181,"SAME BUYER + JOB")),"DIRECT COMPETITOR EVIDENCE",IF(AND(EXACT(I181,"SUBSTITUTE"),OR(EXACT(J181,"SAME BUYER + JOB"),EXACT(J181,"PARTIAL / SUBSTITUTE"))),"SUBSTITUTE COMPETITOR EVIDENCE",IF(AND(OR(EXACT(I181,"PUBLISHER / REFERENCE"),EXACT(I181,"OFFICIAL AUTHORITY / DOCUMENTATION"),EXACT(I181,"MARKETPLACE / DIRECTORY / REVIEW"),EXACT(I181,"COMMUNITY / WITNESS"),EXACT(I181,"ANALYST / RESEARCH")),EXACT(J181,"NONE")),"INFLUENTIAL NON-RIVAL SOURCE",IF(EXACT(J181,"NONE"),"NON-RIVAL EVIDENCE OBJECT","CLASSIFIED WITH BOUNDARY")))))))))))))))))))))))))</x:f>
      </x:c>
      <x:c r="S181" s="105" t="str">
        <x:f>IF(A181="","",IF(LEFT(R181,7)="INVALID","Correct the unsupported, contradictory, out-of-scope or duplicate controlled value before interpretation.",IF(R181="UNRESOLVED - START SCOPE","Complete START scope; row validity is intentionally blocked.",IF(R181="UNRESOLVED - ROW INPUT","Complete the required observation fields before interpretation.",IF(R181="UNRESOLVED - SOURCE ROLE","Inspect why the entity/source belongs in the answer and assign its role.",IF(R181="UNRESOLVED - BUYER OVERLAP","Establish same-buyer/same-job, substitute, partial or non-rival status.",IF(R181="UNRESOLVED - REPEAT GROUP","Assign the repeat observation to a repeat group before pattern comparison.",IF(R181="EVIDENCE INSUFFICIENT - PASSAGE","Open the cited source and record what claim or passage it supports.",IF(R181="EVIDENCE INSUFFICIENT - CITATION DETAIL","Record both the cited URL and the supported claim/passage before this citation-based observation can be shared.",IF(R181="DIRECT COMPETITOR EVIDENCE","Compare answer criteria, supporting sources and entity/product evidence before choosing an intervention.",IF(R181="SUBSTITUTE COMPETITOR EVIDENCE","Map substitution conditions and buyer trade-offs before treating the source as like-for-like.",IF(R181="INFLUENTIAL NON-RIVAL SOURCE","Route the gap to source, authority, entity or passage review - not the direct-competitor set.",IF(R181="NON-RIVAL EVIDENCE OBJECT","Use the observation only for the evidence/source role it performs.","Document the boundary before aggregation or handoff.")))))))))))))</x:f>
      </x:c>
      <x:c r="T181" s="105" t="str">
        <x:f>IF(A181="","",IF(OR(LEFT(R181,7)="INVALID",LEFT(R181,10)="UNRESOLVED",LEFT(R181,21)="EVIDENCE INSUFFICIENT",Q181="",P181=""),"NOT READY","READY TO SHARE"))</x:f>
      </x:c>
      <x:c r="U181" s="101"/>
    </x:row>
    <x:row r="182">
      <x:c r="A182" s="33"/>
      <x:c r="B182" s="33"/>
      <x:c r="C182" s="33"/>
      <x:c r="D182" s="33"/>
      <x:c r="E182" s="33"/>
      <x:c r="F182" s="64"/>
      <x:c r="G182" s="33"/>
      <x:c r="H182" s="33"/>
      <x:c r="I182" s="33"/>
      <x:c r="J182" s="33"/>
      <x:c r="K182" s="33"/>
      <x:c r="L182" s="33"/>
      <x:c r="M182" s="33"/>
      <x:c r="N182" s="101"/>
      <x:c r="O182" s="101"/>
      <x:c r="P182" s="101"/>
      <x:c r="Q182" s="101"/>
      <x:c r="R182" s="105" t="str">
        <x:f>IF(A182="","",IF(COUNTIF($A$2:$A$201,A182)&gt;1,"INVALID - DUPLICATE ID",IF(OR(START!$B$6="",START!$B$7="",START!$B$8="",START!$B$9="",START!$B$10="",START!$B$11="",START!$B$12=""),"UNRESOLVED - START SCOPE",IF(OR(B182="",C182="",D182="",E182="",F182="",G182="",H182="",I182="",J182="",M182="",N182="",P182=""),"UNRESOLVED - ROW INPUT",IF(NOT(OR(EXACT(B182,"CATEGORY / DEFINITION"),EXACT(B182,"PROBLEM / DIAGNOSTIC"),EXACT(B182,"COMPARISON / ALTERNATIVES"),EXACT(B182,"IMPLEMENTATION / EVIDENCE"),EXACT(B182,"PURCHASE / SELECTION"),EXACT(B182,"RISK / OBJECTION"),EXACT(B182,"OTHER"))),"INVALID - PROMPT FAMILY",IF(NOT(OR(EXACT(D182,"Google AI Overviews"),EXACT(D182,"Google AI Mode"),EXACT(D182,"ChatGPT search"),EXACT(D182,"Microsoft Copilot / Bing AI"),EXACT(D182,"Perplexity"),EXACT(D182,"Gemini"),EXACT(D182,"Other"))),"INVALID - SURFACE",IF(AND(NOT(EXACT(START!$B$10,"MULTI-SURFACE")),NOT(EXACT(D182,START!$B$10))),"INVALID - SURFACE OUT OF SCOPE",IF(AND(NOT(EXACT(START!$B$9,"MULTI-LOCALE")),NOT(EXACT(E182,START!$B$9))),"INVALID - LOCALE OUT OF SCOPE",IF(NOT(ISNUMBER(F182)),"INVALID - OBSERVED DATE",IF(OR(F182&lt;START!$B$11,F182&gt;START!$B$12),"INVALID - DATE OUT OF SCOPE",IF(NOT(OR(EXACT(H182,"BRAND / PROVIDER"),EXACT(H182,"CITED SOURCE"),EXACT(H182,"BRAND + SOURCE"),EXACT(H182,"OTHER"))),"INVALID - APPEARANCE TYPE",IF(NOT(OR(EXACT(I182,"DIRECT PROVIDER"),EXACT(I182,"SUBSTITUTE"),EXACT(I182,"PUBLISHER / REFERENCE"),EXACT(I182,"OFFICIAL AUTHORITY / DOCUMENTATION"),EXACT(I182,"MARKETPLACE / DIRECTORY / REVIEW"),EXACT(I182,"COMMUNITY / WITNESS"),EXACT(I182,"ANALYST / RESEARCH"),EXACT(I182,"UNRESOLVED"))),"INVALID - ROLE",IF(NOT(OR(EXACT(J182,"SAME BUYER + JOB"),EXACT(J182,"PARTIAL / SUBSTITUTE"),EXACT(J182,"NONE"),EXACT(J182,"UNKNOWN"))),"INVALID - BUYER OVERLAP",IF(NOT(OR(EXACT(M182,"YES"),EXACT(M182,"NO"),EXACT(M182,"NOT APPLICABLE / NO CITATION"))),"INVALID - PASSAGE CHECK",IF(AND(OR(EXACT(H182,"CITED SOURCE"),EXACT(H182,"BRAND + SOURCE")),EXACT(M182,"NOT APPLICABLE / NO CITATION")),"INVALID - CITATION/PASSAGE CONTRADICTION",IF(NOT(OR(EXACT(N182,"YES"),EXACT(N182,"NO - ONE OBSERVATION"),EXACT(N182,"NOT TESTED YET"))),"INVALID - REPEAT STATE",IF(EXACT(I182,"UNRESOLVED"),"UNRESOLVED - SOURCE ROLE",IF(EXACT(J182,"UNKNOWN"),"UNRESOLVED - BUYER OVERLAP",IF(AND(OR(EXACT(H182,"CITED SOURCE"),EXACT(H182,"BRAND + SOURCE")),EXACT(M182,"NO")),"EVIDENCE INSUFFICIENT - PASSAGE",IF(AND(OR(EXACT(H182,"CITED SOURCE"),EXACT(H182,"BRAND + SOURCE")),EXACT(M182,"YES"),OR(K182="",L182="")),"EVIDENCE INSUFFICIENT - CITATION DETAIL",IF(AND(EXACT(N182,"YES"),O182=""),"UNRESOLVED - REPEAT GROUP",IF(AND(EXACT(I182,"DIRECT PROVIDER"),EXACT(J182,"SAME BUYER + JOB")),"DIRECT COMPETITOR EVIDENCE",IF(AND(EXACT(I182,"SUBSTITUTE"),OR(EXACT(J182,"SAME BUYER + JOB"),EXACT(J182,"PARTIAL / SUBSTITUTE"))),"SUBSTITUTE COMPETITOR EVIDENCE",IF(AND(OR(EXACT(I182,"PUBLISHER / REFERENCE"),EXACT(I182,"OFFICIAL AUTHORITY / DOCUMENTATION"),EXACT(I182,"MARKETPLACE / DIRECTORY / REVIEW"),EXACT(I182,"COMMUNITY / WITNESS"),EXACT(I182,"ANALYST / RESEARCH")),EXACT(J182,"NONE")),"INFLUENTIAL NON-RIVAL SOURCE",IF(EXACT(J182,"NONE"),"NON-RIVAL EVIDENCE OBJECT","CLASSIFIED WITH BOUNDARY")))))))))))))))))))))))))</x:f>
      </x:c>
      <x:c r="S182" s="105" t="str">
        <x:f>IF(A182="","",IF(LEFT(R182,7)="INVALID","Correct the unsupported, contradictory, out-of-scope or duplicate controlled value before interpretation.",IF(R182="UNRESOLVED - START SCOPE","Complete START scope; row validity is intentionally blocked.",IF(R182="UNRESOLVED - ROW INPUT","Complete the required observation fields before interpretation.",IF(R182="UNRESOLVED - SOURCE ROLE","Inspect why the entity/source belongs in the answer and assign its role.",IF(R182="UNRESOLVED - BUYER OVERLAP","Establish same-buyer/same-job, substitute, partial or non-rival status.",IF(R182="UNRESOLVED - REPEAT GROUP","Assign the repeat observation to a repeat group before pattern comparison.",IF(R182="EVIDENCE INSUFFICIENT - PASSAGE","Open the cited source and record what claim or passage it supports.",IF(R182="EVIDENCE INSUFFICIENT - CITATION DETAIL","Record both the cited URL and the supported claim/passage before this citation-based observation can be shared.",IF(R182="DIRECT COMPETITOR EVIDENCE","Compare answer criteria, supporting sources and entity/product evidence before choosing an intervention.",IF(R182="SUBSTITUTE COMPETITOR EVIDENCE","Map substitution conditions and buyer trade-offs before treating the source as like-for-like.",IF(R182="INFLUENTIAL NON-RIVAL SOURCE","Route the gap to source, authority, entity or passage review - not the direct-competitor set.",IF(R182="NON-RIVAL EVIDENCE OBJECT","Use the observation only for the evidence/source role it performs.","Document the boundary before aggregation or handoff.")))))))))))))</x:f>
      </x:c>
      <x:c r="T182" s="105" t="str">
        <x:f>IF(A182="","",IF(OR(LEFT(R182,7)="INVALID",LEFT(R182,10)="UNRESOLVED",LEFT(R182,21)="EVIDENCE INSUFFICIENT",Q182="",P182=""),"NOT READY","READY TO SHARE"))</x:f>
      </x:c>
      <x:c r="U182" s="101"/>
    </x:row>
    <x:row r="183">
      <x:c r="A183" s="33"/>
      <x:c r="B183" s="33"/>
      <x:c r="C183" s="33"/>
      <x:c r="D183" s="33"/>
      <x:c r="E183" s="33"/>
      <x:c r="F183" s="64"/>
      <x:c r="G183" s="33"/>
      <x:c r="H183" s="33"/>
      <x:c r="I183" s="33"/>
      <x:c r="J183" s="33"/>
      <x:c r="K183" s="33"/>
      <x:c r="L183" s="33"/>
      <x:c r="M183" s="33"/>
      <x:c r="N183" s="101"/>
      <x:c r="O183" s="101"/>
      <x:c r="P183" s="101"/>
      <x:c r="Q183" s="101"/>
      <x:c r="R183" s="105" t="str">
        <x:f>IF(A183="","",IF(COUNTIF($A$2:$A$201,A183)&gt;1,"INVALID - DUPLICATE ID",IF(OR(START!$B$6="",START!$B$7="",START!$B$8="",START!$B$9="",START!$B$10="",START!$B$11="",START!$B$12=""),"UNRESOLVED - START SCOPE",IF(OR(B183="",C183="",D183="",E183="",F183="",G183="",H183="",I183="",J183="",M183="",N183="",P183=""),"UNRESOLVED - ROW INPUT",IF(NOT(OR(EXACT(B183,"CATEGORY / DEFINITION"),EXACT(B183,"PROBLEM / DIAGNOSTIC"),EXACT(B183,"COMPARISON / ALTERNATIVES"),EXACT(B183,"IMPLEMENTATION / EVIDENCE"),EXACT(B183,"PURCHASE / SELECTION"),EXACT(B183,"RISK / OBJECTION"),EXACT(B183,"OTHER"))),"INVALID - PROMPT FAMILY",IF(NOT(OR(EXACT(D183,"Google AI Overviews"),EXACT(D183,"Google AI Mode"),EXACT(D183,"ChatGPT search"),EXACT(D183,"Microsoft Copilot / Bing AI"),EXACT(D183,"Perplexity"),EXACT(D183,"Gemini"),EXACT(D183,"Other"))),"INVALID - SURFACE",IF(AND(NOT(EXACT(START!$B$10,"MULTI-SURFACE")),NOT(EXACT(D183,START!$B$10))),"INVALID - SURFACE OUT OF SCOPE",IF(AND(NOT(EXACT(START!$B$9,"MULTI-LOCALE")),NOT(EXACT(E183,START!$B$9))),"INVALID - LOCALE OUT OF SCOPE",IF(NOT(ISNUMBER(F183)),"INVALID - OBSERVED DATE",IF(OR(F183&lt;START!$B$11,F183&gt;START!$B$12),"INVALID - DATE OUT OF SCOPE",IF(NOT(OR(EXACT(H183,"BRAND / PROVIDER"),EXACT(H183,"CITED SOURCE"),EXACT(H183,"BRAND + SOURCE"),EXACT(H183,"OTHER"))),"INVALID - APPEARANCE TYPE",IF(NOT(OR(EXACT(I183,"DIRECT PROVIDER"),EXACT(I183,"SUBSTITUTE"),EXACT(I183,"PUBLISHER / REFERENCE"),EXACT(I183,"OFFICIAL AUTHORITY / DOCUMENTATION"),EXACT(I183,"MARKETPLACE / DIRECTORY / REVIEW"),EXACT(I183,"COMMUNITY / WITNESS"),EXACT(I183,"ANALYST / RESEARCH"),EXACT(I183,"UNRESOLVED"))),"INVALID - ROLE",IF(NOT(OR(EXACT(J183,"SAME BUYER + JOB"),EXACT(J183,"PARTIAL / SUBSTITUTE"),EXACT(J183,"NONE"),EXACT(J183,"UNKNOWN"))),"INVALID - BUYER OVERLAP",IF(NOT(OR(EXACT(M183,"YES"),EXACT(M183,"NO"),EXACT(M183,"NOT APPLICABLE / NO CITATION"))),"INVALID - PASSAGE CHECK",IF(AND(OR(EXACT(H183,"CITED SOURCE"),EXACT(H183,"BRAND + SOURCE")),EXACT(M183,"NOT APPLICABLE / NO CITATION")),"INVALID - CITATION/PASSAGE CONTRADICTION",IF(NOT(OR(EXACT(N183,"YES"),EXACT(N183,"NO - ONE OBSERVATION"),EXACT(N183,"NOT TESTED YET"))),"INVALID - REPEAT STATE",IF(EXACT(I183,"UNRESOLVED"),"UNRESOLVED - SOURCE ROLE",IF(EXACT(J183,"UNKNOWN"),"UNRESOLVED - BUYER OVERLAP",IF(AND(OR(EXACT(H183,"CITED SOURCE"),EXACT(H183,"BRAND + SOURCE")),EXACT(M183,"NO")),"EVIDENCE INSUFFICIENT - PASSAGE",IF(AND(OR(EXACT(H183,"CITED SOURCE"),EXACT(H183,"BRAND + SOURCE")),EXACT(M183,"YES"),OR(K183="",L183="")),"EVIDENCE INSUFFICIENT - CITATION DETAIL",IF(AND(EXACT(N183,"YES"),O183=""),"UNRESOLVED - REPEAT GROUP",IF(AND(EXACT(I183,"DIRECT PROVIDER"),EXACT(J183,"SAME BUYER + JOB")),"DIRECT COMPETITOR EVIDENCE",IF(AND(EXACT(I183,"SUBSTITUTE"),OR(EXACT(J183,"SAME BUYER + JOB"),EXACT(J183,"PARTIAL / SUBSTITUTE"))),"SUBSTITUTE COMPETITOR EVIDENCE",IF(AND(OR(EXACT(I183,"PUBLISHER / REFERENCE"),EXACT(I183,"OFFICIAL AUTHORITY / DOCUMENTATION"),EXACT(I183,"MARKETPLACE / DIRECTORY / REVIEW"),EXACT(I183,"COMMUNITY / WITNESS"),EXACT(I183,"ANALYST / RESEARCH")),EXACT(J183,"NONE")),"INFLUENTIAL NON-RIVAL SOURCE",IF(EXACT(J183,"NONE"),"NON-RIVAL EVIDENCE OBJECT","CLASSIFIED WITH BOUNDARY")))))))))))))))))))))))))</x:f>
      </x:c>
      <x:c r="S183" s="105" t="str">
        <x:f>IF(A183="","",IF(LEFT(R183,7)="INVALID","Correct the unsupported, contradictory, out-of-scope or duplicate controlled value before interpretation.",IF(R183="UNRESOLVED - START SCOPE","Complete START scope; row validity is intentionally blocked.",IF(R183="UNRESOLVED - ROW INPUT","Complete the required observation fields before interpretation.",IF(R183="UNRESOLVED - SOURCE ROLE","Inspect why the entity/source belongs in the answer and assign its role.",IF(R183="UNRESOLVED - BUYER OVERLAP","Establish same-buyer/same-job, substitute, partial or non-rival status.",IF(R183="UNRESOLVED - REPEAT GROUP","Assign the repeat observation to a repeat group before pattern comparison.",IF(R183="EVIDENCE INSUFFICIENT - PASSAGE","Open the cited source and record what claim or passage it supports.",IF(R183="EVIDENCE INSUFFICIENT - CITATION DETAIL","Record both the cited URL and the supported claim/passage before this citation-based observation can be shared.",IF(R183="DIRECT COMPETITOR EVIDENCE","Compare answer criteria, supporting sources and entity/product evidence before choosing an intervention.",IF(R183="SUBSTITUTE COMPETITOR EVIDENCE","Map substitution conditions and buyer trade-offs before treating the source as like-for-like.",IF(R183="INFLUENTIAL NON-RIVAL SOURCE","Route the gap to source, authority, entity or passage review - not the direct-competitor set.",IF(R183="NON-RIVAL EVIDENCE OBJECT","Use the observation only for the evidence/source role it performs.","Document the boundary before aggregation or handoff.")))))))))))))</x:f>
      </x:c>
      <x:c r="T183" s="105" t="str">
        <x:f>IF(A183="","",IF(OR(LEFT(R183,7)="INVALID",LEFT(R183,10)="UNRESOLVED",LEFT(R183,21)="EVIDENCE INSUFFICIENT",Q183="",P183=""),"NOT READY","READY TO SHARE"))</x:f>
      </x:c>
      <x:c r="U183" s="101"/>
    </x:row>
    <x:row r="184">
      <x:c r="A184" s="33"/>
      <x:c r="B184" s="33"/>
      <x:c r="C184" s="33"/>
      <x:c r="D184" s="33"/>
      <x:c r="E184" s="33"/>
      <x:c r="F184" s="64"/>
      <x:c r="G184" s="33"/>
      <x:c r="H184" s="33"/>
      <x:c r="I184" s="33"/>
      <x:c r="J184" s="33"/>
      <x:c r="K184" s="33"/>
      <x:c r="L184" s="33"/>
      <x:c r="M184" s="33"/>
      <x:c r="N184" s="101"/>
      <x:c r="O184" s="101"/>
      <x:c r="P184" s="101"/>
      <x:c r="Q184" s="101"/>
      <x:c r="R184" s="105" t="str">
        <x:f>IF(A184="","",IF(COUNTIF($A$2:$A$201,A184)&gt;1,"INVALID - DUPLICATE ID",IF(OR(START!$B$6="",START!$B$7="",START!$B$8="",START!$B$9="",START!$B$10="",START!$B$11="",START!$B$12=""),"UNRESOLVED - START SCOPE",IF(OR(B184="",C184="",D184="",E184="",F184="",G184="",H184="",I184="",J184="",M184="",N184="",P184=""),"UNRESOLVED - ROW INPUT",IF(NOT(OR(EXACT(B184,"CATEGORY / DEFINITION"),EXACT(B184,"PROBLEM / DIAGNOSTIC"),EXACT(B184,"COMPARISON / ALTERNATIVES"),EXACT(B184,"IMPLEMENTATION / EVIDENCE"),EXACT(B184,"PURCHASE / SELECTION"),EXACT(B184,"RISK / OBJECTION"),EXACT(B184,"OTHER"))),"INVALID - PROMPT FAMILY",IF(NOT(OR(EXACT(D184,"Google AI Overviews"),EXACT(D184,"Google AI Mode"),EXACT(D184,"ChatGPT search"),EXACT(D184,"Microsoft Copilot / Bing AI"),EXACT(D184,"Perplexity"),EXACT(D184,"Gemini"),EXACT(D184,"Other"))),"INVALID - SURFACE",IF(AND(NOT(EXACT(START!$B$10,"MULTI-SURFACE")),NOT(EXACT(D184,START!$B$10))),"INVALID - SURFACE OUT OF SCOPE",IF(AND(NOT(EXACT(START!$B$9,"MULTI-LOCALE")),NOT(EXACT(E184,START!$B$9))),"INVALID - LOCALE OUT OF SCOPE",IF(NOT(ISNUMBER(F184)),"INVALID - OBSERVED DATE",IF(OR(F184&lt;START!$B$11,F184&gt;START!$B$12),"INVALID - DATE OUT OF SCOPE",IF(NOT(OR(EXACT(H184,"BRAND / PROVIDER"),EXACT(H184,"CITED SOURCE"),EXACT(H184,"BRAND + SOURCE"),EXACT(H184,"OTHER"))),"INVALID - APPEARANCE TYPE",IF(NOT(OR(EXACT(I184,"DIRECT PROVIDER"),EXACT(I184,"SUBSTITUTE"),EXACT(I184,"PUBLISHER / REFERENCE"),EXACT(I184,"OFFICIAL AUTHORITY / DOCUMENTATION"),EXACT(I184,"MARKETPLACE / DIRECTORY / REVIEW"),EXACT(I184,"COMMUNITY / WITNESS"),EXACT(I184,"ANALYST / RESEARCH"),EXACT(I184,"UNRESOLVED"))),"INVALID - ROLE",IF(NOT(OR(EXACT(J184,"SAME BUYER + JOB"),EXACT(J184,"PARTIAL / SUBSTITUTE"),EXACT(J184,"NONE"),EXACT(J184,"UNKNOWN"))),"INVALID - BUYER OVERLAP",IF(NOT(OR(EXACT(M184,"YES"),EXACT(M184,"NO"),EXACT(M184,"NOT APPLICABLE / NO CITATION"))),"INVALID - PASSAGE CHECK",IF(AND(OR(EXACT(H184,"CITED SOURCE"),EXACT(H184,"BRAND + SOURCE")),EXACT(M184,"NOT APPLICABLE / NO CITATION")),"INVALID - CITATION/PASSAGE CONTRADICTION",IF(NOT(OR(EXACT(N184,"YES"),EXACT(N184,"NO - ONE OBSERVATION"),EXACT(N184,"NOT TESTED YET"))),"INVALID - REPEAT STATE",IF(EXACT(I184,"UNRESOLVED"),"UNRESOLVED - SOURCE ROLE",IF(EXACT(J184,"UNKNOWN"),"UNRESOLVED - BUYER OVERLAP",IF(AND(OR(EXACT(H184,"CITED SOURCE"),EXACT(H184,"BRAND + SOURCE")),EXACT(M184,"NO")),"EVIDENCE INSUFFICIENT - PASSAGE",IF(AND(OR(EXACT(H184,"CITED SOURCE"),EXACT(H184,"BRAND + SOURCE")),EXACT(M184,"YES"),OR(K184="",L184="")),"EVIDENCE INSUFFICIENT - CITATION DETAIL",IF(AND(EXACT(N184,"YES"),O184=""),"UNRESOLVED - REPEAT GROUP",IF(AND(EXACT(I184,"DIRECT PROVIDER"),EXACT(J184,"SAME BUYER + JOB")),"DIRECT COMPETITOR EVIDENCE",IF(AND(EXACT(I184,"SUBSTITUTE"),OR(EXACT(J184,"SAME BUYER + JOB"),EXACT(J184,"PARTIAL / SUBSTITUTE"))),"SUBSTITUTE COMPETITOR EVIDENCE",IF(AND(OR(EXACT(I184,"PUBLISHER / REFERENCE"),EXACT(I184,"OFFICIAL AUTHORITY / DOCUMENTATION"),EXACT(I184,"MARKETPLACE / DIRECTORY / REVIEW"),EXACT(I184,"COMMUNITY / WITNESS"),EXACT(I184,"ANALYST / RESEARCH")),EXACT(J184,"NONE")),"INFLUENTIAL NON-RIVAL SOURCE",IF(EXACT(J184,"NONE"),"NON-RIVAL EVIDENCE OBJECT","CLASSIFIED WITH BOUNDARY")))))))))))))))))))))))))</x:f>
      </x:c>
      <x:c r="S184" s="105" t="str">
        <x:f>IF(A184="","",IF(LEFT(R184,7)="INVALID","Correct the unsupported, contradictory, out-of-scope or duplicate controlled value before interpretation.",IF(R184="UNRESOLVED - START SCOPE","Complete START scope; row validity is intentionally blocked.",IF(R184="UNRESOLVED - ROW INPUT","Complete the required observation fields before interpretation.",IF(R184="UNRESOLVED - SOURCE ROLE","Inspect why the entity/source belongs in the answer and assign its role.",IF(R184="UNRESOLVED - BUYER OVERLAP","Establish same-buyer/same-job, substitute, partial or non-rival status.",IF(R184="UNRESOLVED - REPEAT GROUP","Assign the repeat observation to a repeat group before pattern comparison.",IF(R184="EVIDENCE INSUFFICIENT - PASSAGE","Open the cited source and record what claim or passage it supports.",IF(R184="EVIDENCE INSUFFICIENT - CITATION DETAIL","Record both the cited URL and the supported claim/passage before this citation-based observation can be shared.",IF(R184="DIRECT COMPETITOR EVIDENCE","Compare answer criteria, supporting sources and entity/product evidence before choosing an intervention.",IF(R184="SUBSTITUTE COMPETITOR EVIDENCE","Map substitution conditions and buyer trade-offs before treating the source as like-for-like.",IF(R184="INFLUENTIAL NON-RIVAL SOURCE","Route the gap to source, authority, entity or passage review - not the direct-competitor set.",IF(R184="NON-RIVAL EVIDENCE OBJECT","Use the observation only for the evidence/source role it performs.","Document the boundary before aggregation or handoff.")))))))))))))</x:f>
      </x:c>
      <x:c r="T184" s="105" t="str">
        <x:f>IF(A184="","",IF(OR(LEFT(R184,7)="INVALID",LEFT(R184,10)="UNRESOLVED",LEFT(R184,21)="EVIDENCE INSUFFICIENT",Q184="",P184=""),"NOT READY","READY TO SHARE"))</x:f>
      </x:c>
      <x:c r="U184" s="101"/>
    </x:row>
    <x:row r="185">
      <x:c r="A185" s="33"/>
      <x:c r="B185" s="33"/>
      <x:c r="C185" s="33"/>
      <x:c r="D185" s="33"/>
      <x:c r="E185" s="33"/>
      <x:c r="F185" s="64"/>
      <x:c r="G185" s="33"/>
      <x:c r="H185" s="33"/>
      <x:c r="I185" s="33"/>
      <x:c r="J185" s="33"/>
      <x:c r="K185" s="33"/>
      <x:c r="L185" s="33"/>
      <x:c r="M185" s="33"/>
      <x:c r="N185" s="101"/>
      <x:c r="O185" s="101"/>
      <x:c r="P185" s="101"/>
      <x:c r="Q185" s="101"/>
      <x:c r="R185" s="105" t="str">
        <x:f>IF(A185="","",IF(COUNTIF($A$2:$A$201,A185)&gt;1,"INVALID - DUPLICATE ID",IF(OR(START!$B$6="",START!$B$7="",START!$B$8="",START!$B$9="",START!$B$10="",START!$B$11="",START!$B$12=""),"UNRESOLVED - START SCOPE",IF(OR(B185="",C185="",D185="",E185="",F185="",G185="",H185="",I185="",J185="",M185="",N185="",P185=""),"UNRESOLVED - ROW INPUT",IF(NOT(OR(EXACT(B185,"CATEGORY / DEFINITION"),EXACT(B185,"PROBLEM / DIAGNOSTIC"),EXACT(B185,"COMPARISON / ALTERNATIVES"),EXACT(B185,"IMPLEMENTATION / EVIDENCE"),EXACT(B185,"PURCHASE / SELECTION"),EXACT(B185,"RISK / OBJECTION"),EXACT(B185,"OTHER"))),"INVALID - PROMPT FAMILY",IF(NOT(OR(EXACT(D185,"Google AI Overviews"),EXACT(D185,"Google AI Mode"),EXACT(D185,"ChatGPT search"),EXACT(D185,"Microsoft Copilot / Bing AI"),EXACT(D185,"Perplexity"),EXACT(D185,"Gemini"),EXACT(D185,"Other"))),"INVALID - SURFACE",IF(AND(NOT(EXACT(START!$B$10,"MULTI-SURFACE")),NOT(EXACT(D185,START!$B$10))),"INVALID - SURFACE OUT OF SCOPE",IF(AND(NOT(EXACT(START!$B$9,"MULTI-LOCALE")),NOT(EXACT(E185,START!$B$9))),"INVALID - LOCALE OUT OF SCOPE",IF(NOT(ISNUMBER(F185)),"INVALID - OBSERVED DATE",IF(OR(F185&lt;START!$B$11,F185&gt;START!$B$12),"INVALID - DATE OUT OF SCOPE",IF(NOT(OR(EXACT(H185,"BRAND / PROVIDER"),EXACT(H185,"CITED SOURCE"),EXACT(H185,"BRAND + SOURCE"),EXACT(H185,"OTHER"))),"INVALID - APPEARANCE TYPE",IF(NOT(OR(EXACT(I185,"DIRECT PROVIDER"),EXACT(I185,"SUBSTITUTE"),EXACT(I185,"PUBLISHER / REFERENCE"),EXACT(I185,"OFFICIAL AUTHORITY / DOCUMENTATION"),EXACT(I185,"MARKETPLACE / DIRECTORY / REVIEW"),EXACT(I185,"COMMUNITY / WITNESS"),EXACT(I185,"ANALYST / RESEARCH"),EXACT(I185,"UNRESOLVED"))),"INVALID - ROLE",IF(NOT(OR(EXACT(J185,"SAME BUYER + JOB"),EXACT(J185,"PARTIAL / SUBSTITUTE"),EXACT(J185,"NONE"),EXACT(J185,"UNKNOWN"))),"INVALID - BUYER OVERLAP",IF(NOT(OR(EXACT(M185,"YES"),EXACT(M185,"NO"),EXACT(M185,"NOT APPLICABLE / NO CITATION"))),"INVALID - PASSAGE CHECK",IF(AND(OR(EXACT(H185,"CITED SOURCE"),EXACT(H185,"BRAND + SOURCE")),EXACT(M185,"NOT APPLICABLE / NO CITATION")),"INVALID - CITATION/PASSAGE CONTRADICTION",IF(NOT(OR(EXACT(N185,"YES"),EXACT(N185,"NO - ONE OBSERVATION"),EXACT(N185,"NOT TESTED YET"))),"INVALID - REPEAT STATE",IF(EXACT(I185,"UNRESOLVED"),"UNRESOLVED - SOURCE ROLE",IF(EXACT(J185,"UNKNOWN"),"UNRESOLVED - BUYER OVERLAP",IF(AND(OR(EXACT(H185,"CITED SOURCE"),EXACT(H185,"BRAND + SOURCE")),EXACT(M185,"NO")),"EVIDENCE INSUFFICIENT - PASSAGE",IF(AND(OR(EXACT(H185,"CITED SOURCE"),EXACT(H185,"BRAND + SOURCE")),EXACT(M185,"YES"),OR(K185="",L185="")),"EVIDENCE INSUFFICIENT - CITATION DETAIL",IF(AND(EXACT(N185,"YES"),O185=""),"UNRESOLVED - REPEAT GROUP",IF(AND(EXACT(I185,"DIRECT PROVIDER"),EXACT(J185,"SAME BUYER + JOB")),"DIRECT COMPETITOR EVIDENCE",IF(AND(EXACT(I185,"SUBSTITUTE"),OR(EXACT(J185,"SAME BUYER + JOB"),EXACT(J185,"PARTIAL / SUBSTITUTE"))),"SUBSTITUTE COMPETITOR EVIDENCE",IF(AND(OR(EXACT(I185,"PUBLISHER / REFERENCE"),EXACT(I185,"OFFICIAL AUTHORITY / DOCUMENTATION"),EXACT(I185,"MARKETPLACE / DIRECTORY / REVIEW"),EXACT(I185,"COMMUNITY / WITNESS"),EXACT(I185,"ANALYST / RESEARCH")),EXACT(J185,"NONE")),"INFLUENTIAL NON-RIVAL SOURCE",IF(EXACT(J185,"NONE"),"NON-RIVAL EVIDENCE OBJECT","CLASSIFIED WITH BOUNDARY")))))))))))))))))))))))))</x:f>
      </x:c>
      <x:c r="S185" s="105" t="str">
        <x:f>IF(A185="","",IF(LEFT(R185,7)="INVALID","Correct the unsupported, contradictory, out-of-scope or duplicate controlled value before interpretation.",IF(R185="UNRESOLVED - START SCOPE","Complete START scope; row validity is intentionally blocked.",IF(R185="UNRESOLVED - ROW INPUT","Complete the required observation fields before interpretation.",IF(R185="UNRESOLVED - SOURCE ROLE","Inspect why the entity/source belongs in the answer and assign its role.",IF(R185="UNRESOLVED - BUYER OVERLAP","Establish same-buyer/same-job, substitute, partial or non-rival status.",IF(R185="UNRESOLVED - REPEAT GROUP","Assign the repeat observation to a repeat group before pattern comparison.",IF(R185="EVIDENCE INSUFFICIENT - PASSAGE","Open the cited source and record what claim or passage it supports.",IF(R185="EVIDENCE INSUFFICIENT - CITATION DETAIL","Record both the cited URL and the supported claim/passage before this citation-based observation can be shared.",IF(R185="DIRECT COMPETITOR EVIDENCE","Compare answer criteria, supporting sources and entity/product evidence before choosing an intervention.",IF(R185="SUBSTITUTE COMPETITOR EVIDENCE","Map substitution conditions and buyer trade-offs before treating the source as like-for-like.",IF(R185="INFLUENTIAL NON-RIVAL SOURCE","Route the gap to source, authority, entity or passage review - not the direct-competitor set.",IF(R185="NON-RIVAL EVIDENCE OBJECT","Use the observation only for the evidence/source role it performs.","Document the boundary before aggregation or handoff.")))))))))))))</x:f>
      </x:c>
      <x:c r="T185" s="105" t="str">
        <x:f>IF(A185="","",IF(OR(LEFT(R185,7)="INVALID",LEFT(R185,10)="UNRESOLVED",LEFT(R185,21)="EVIDENCE INSUFFICIENT",Q185="",P185=""),"NOT READY","READY TO SHARE"))</x:f>
      </x:c>
      <x:c r="U185" s="101"/>
    </x:row>
    <x:row r="186">
      <x:c r="A186" s="33"/>
      <x:c r="B186" s="33"/>
      <x:c r="C186" s="33"/>
      <x:c r="D186" s="33"/>
      <x:c r="E186" s="33"/>
      <x:c r="F186" s="64"/>
      <x:c r="G186" s="33"/>
      <x:c r="H186" s="33"/>
      <x:c r="I186" s="33"/>
      <x:c r="J186" s="33"/>
      <x:c r="K186" s="33"/>
      <x:c r="L186" s="33"/>
      <x:c r="M186" s="33"/>
      <x:c r="N186" s="101"/>
      <x:c r="O186" s="101"/>
      <x:c r="P186" s="101"/>
      <x:c r="Q186" s="101"/>
      <x:c r="R186" s="105" t="str">
        <x:f>IF(A186="","",IF(COUNTIF($A$2:$A$201,A186)&gt;1,"INVALID - DUPLICATE ID",IF(OR(START!$B$6="",START!$B$7="",START!$B$8="",START!$B$9="",START!$B$10="",START!$B$11="",START!$B$12=""),"UNRESOLVED - START SCOPE",IF(OR(B186="",C186="",D186="",E186="",F186="",G186="",H186="",I186="",J186="",M186="",N186="",P186=""),"UNRESOLVED - ROW INPUT",IF(NOT(OR(EXACT(B186,"CATEGORY / DEFINITION"),EXACT(B186,"PROBLEM / DIAGNOSTIC"),EXACT(B186,"COMPARISON / ALTERNATIVES"),EXACT(B186,"IMPLEMENTATION / EVIDENCE"),EXACT(B186,"PURCHASE / SELECTION"),EXACT(B186,"RISK / OBJECTION"),EXACT(B186,"OTHER"))),"INVALID - PROMPT FAMILY",IF(NOT(OR(EXACT(D186,"Google AI Overviews"),EXACT(D186,"Google AI Mode"),EXACT(D186,"ChatGPT search"),EXACT(D186,"Microsoft Copilot / Bing AI"),EXACT(D186,"Perplexity"),EXACT(D186,"Gemini"),EXACT(D186,"Other"))),"INVALID - SURFACE",IF(AND(NOT(EXACT(START!$B$10,"MULTI-SURFACE")),NOT(EXACT(D186,START!$B$10))),"INVALID - SURFACE OUT OF SCOPE",IF(AND(NOT(EXACT(START!$B$9,"MULTI-LOCALE")),NOT(EXACT(E186,START!$B$9))),"INVALID - LOCALE OUT OF SCOPE",IF(NOT(ISNUMBER(F186)),"INVALID - OBSERVED DATE",IF(OR(F186&lt;START!$B$11,F186&gt;START!$B$12),"INVALID - DATE OUT OF SCOPE",IF(NOT(OR(EXACT(H186,"BRAND / PROVIDER"),EXACT(H186,"CITED SOURCE"),EXACT(H186,"BRAND + SOURCE"),EXACT(H186,"OTHER"))),"INVALID - APPEARANCE TYPE",IF(NOT(OR(EXACT(I186,"DIRECT PROVIDER"),EXACT(I186,"SUBSTITUTE"),EXACT(I186,"PUBLISHER / REFERENCE"),EXACT(I186,"OFFICIAL AUTHORITY / DOCUMENTATION"),EXACT(I186,"MARKETPLACE / DIRECTORY / REVIEW"),EXACT(I186,"COMMUNITY / WITNESS"),EXACT(I186,"ANALYST / RESEARCH"),EXACT(I186,"UNRESOLVED"))),"INVALID - ROLE",IF(NOT(OR(EXACT(J186,"SAME BUYER + JOB"),EXACT(J186,"PARTIAL / SUBSTITUTE"),EXACT(J186,"NONE"),EXACT(J186,"UNKNOWN"))),"INVALID - BUYER OVERLAP",IF(NOT(OR(EXACT(M186,"YES"),EXACT(M186,"NO"),EXACT(M186,"NOT APPLICABLE / NO CITATION"))),"INVALID - PASSAGE CHECK",IF(AND(OR(EXACT(H186,"CITED SOURCE"),EXACT(H186,"BRAND + SOURCE")),EXACT(M186,"NOT APPLICABLE / NO CITATION")),"INVALID - CITATION/PASSAGE CONTRADICTION",IF(NOT(OR(EXACT(N186,"YES"),EXACT(N186,"NO - ONE OBSERVATION"),EXACT(N186,"NOT TESTED YET"))),"INVALID - REPEAT STATE",IF(EXACT(I186,"UNRESOLVED"),"UNRESOLVED - SOURCE ROLE",IF(EXACT(J186,"UNKNOWN"),"UNRESOLVED - BUYER OVERLAP",IF(AND(OR(EXACT(H186,"CITED SOURCE"),EXACT(H186,"BRAND + SOURCE")),EXACT(M186,"NO")),"EVIDENCE INSUFFICIENT - PASSAGE",IF(AND(OR(EXACT(H186,"CITED SOURCE"),EXACT(H186,"BRAND + SOURCE")),EXACT(M186,"YES"),OR(K186="",L186="")),"EVIDENCE INSUFFICIENT - CITATION DETAIL",IF(AND(EXACT(N186,"YES"),O186=""),"UNRESOLVED - REPEAT GROUP",IF(AND(EXACT(I186,"DIRECT PROVIDER"),EXACT(J186,"SAME BUYER + JOB")),"DIRECT COMPETITOR EVIDENCE",IF(AND(EXACT(I186,"SUBSTITUTE"),OR(EXACT(J186,"SAME BUYER + JOB"),EXACT(J186,"PARTIAL / SUBSTITUTE"))),"SUBSTITUTE COMPETITOR EVIDENCE",IF(AND(OR(EXACT(I186,"PUBLISHER / REFERENCE"),EXACT(I186,"OFFICIAL AUTHORITY / DOCUMENTATION"),EXACT(I186,"MARKETPLACE / DIRECTORY / REVIEW"),EXACT(I186,"COMMUNITY / WITNESS"),EXACT(I186,"ANALYST / RESEARCH")),EXACT(J186,"NONE")),"INFLUENTIAL NON-RIVAL SOURCE",IF(EXACT(J186,"NONE"),"NON-RIVAL EVIDENCE OBJECT","CLASSIFIED WITH BOUNDARY")))))))))))))))))))))))))</x:f>
      </x:c>
      <x:c r="S186" s="105" t="str">
        <x:f>IF(A186="","",IF(LEFT(R186,7)="INVALID","Correct the unsupported, contradictory, out-of-scope or duplicate controlled value before interpretation.",IF(R186="UNRESOLVED - START SCOPE","Complete START scope; row validity is intentionally blocked.",IF(R186="UNRESOLVED - ROW INPUT","Complete the required observation fields before interpretation.",IF(R186="UNRESOLVED - SOURCE ROLE","Inspect why the entity/source belongs in the answer and assign its role.",IF(R186="UNRESOLVED - BUYER OVERLAP","Establish same-buyer/same-job, substitute, partial or non-rival status.",IF(R186="UNRESOLVED - REPEAT GROUP","Assign the repeat observation to a repeat group before pattern comparison.",IF(R186="EVIDENCE INSUFFICIENT - PASSAGE","Open the cited source and record what claim or passage it supports.",IF(R186="EVIDENCE INSUFFICIENT - CITATION DETAIL","Record both the cited URL and the supported claim/passage before this citation-based observation can be shared.",IF(R186="DIRECT COMPETITOR EVIDENCE","Compare answer criteria, supporting sources and entity/product evidence before choosing an intervention.",IF(R186="SUBSTITUTE COMPETITOR EVIDENCE","Map substitution conditions and buyer trade-offs before treating the source as like-for-like.",IF(R186="INFLUENTIAL NON-RIVAL SOURCE","Route the gap to source, authority, entity or passage review - not the direct-competitor set.",IF(R186="NON-RIVAL EVIDENCE OBJECT","Use the observation only for the evidence/source role it performs.","Document the boundary before aggregation or handoff.")))))))))))))</x:f>
      </x:c>
      <x:c r="T186" s="105" t="str">
        <x:f>IF(A186="","",IF(OR(LEFT(R186,7)="INVALID",LEFT(R186,10)="UNRESOLVED",LEFT(R186,21)="EVIDENCE INSUFFICIENT",Q186="",P186=""),"NOT READY","READY TO SHARE"))</x:f>
      </x:c>
      <x:c r="U186" s="101"/>
    </x:row>
    <x:row r="187">
      <x:c r="A187" s="33"/>
      <x:c r="B187" s="33"/>
      <x:c r="C187" s="33"/>
      <x:c r="D187" s="33"/>
      <x:c r="E187" s="33"/>
      <x:c r="F187" s="64"/>
      <x:c r="G187" s="33"/>
      <x:c r="H187" s="33"/>
      <x:c r="I187" s="33"/>
      <x:c r="J187" s="33"/>
      <x:c r="K187" s="33"/>
      <x:c r="L187" s="33"/>
      <x:c r="M187" s="33"/>
      <x:c r="N187" s="101"/>
      <x:c r="O187" s="101"/>
      <x:c r="P187" s="101"/>
      <x:c r="Q187" s="101"/>
      <x:c r="R187" s="105" t="str">
        <x:f>IF(A187="","",IF(COUNTIF($A$2:$A$201,A187)&gt;1,"INVALID - DUPLICATE ID",IF(OR(START!$B$6="",START!$B$7="",START!$B$8="",START!$B$9="",START!$B$10="",START!$B$11="",START!$B$12=""),"UNRESOLVED - START SCOPE",IF(OR(B187="",C187="",D187="",E187="",F187="",G187="",H187="",I187="",J187="",M187="",N187="",P187=""),"UNRESOLVED - ROW INPUT",IF(NOT(OR(EXACT(B187,"CATEGORY / DEFINITION"),EXACT(B187,"PROBLEM / DIAGNOSTIC"),EXACT(B187,"COMPARISON / ALTERNATIVES"),EXACT(B187,"IMPLEMENTATION / EVIDENCE"),EXACT(B187,"PURCHASE / SELECTION"),EXACT(B187,"RISK / OBJECTION"),EXACT(B187,"OTHER"))),"INVALID - PROMPT FAMILY",IF(NOT(OR(EXACT(D187,"Google AI Overviews"),EXACT(D187,"Google AI Mode"),EXACT(D187,"ChatGPT search"),EXACT(D187,"Microsoft Copilot / Bing AI"),EXACT(D187,"Perplexity"),EXACT(D187,"Gemini"),EXACT(D187,"Other"))),"INVALID - SURFACE",IF(AND(NOT(EXACT(START!$B$10,"MULTI-SURFACE")),NOT(EXACT(D187,START!$B$10))),"INVALID - SURFACE OUT OF SCOPE",IF(AND(NOT(EXACT(START!$B$9,"MULTI-LOCALE")),NOT(EXACT(E187,START!$B$9))),"INVALID - LOCALE OUT OF SCOPE",IF(NOT(ISNUMBER(F187)),"INVALID - OBSERVED DATE",IF(OR(F187&lt;START!$B$11,F187&gt;START!$B$12),"INVALID - DATE OUT OF SCOPE",IF(NOT(OR(EXACT(H187,"BRAND / PROVIDER"),EXACT(H187,"CITED SOURCE"),EXACT(H187,"BRAND + SOURCE"),EXACT(H187,"OTHER"))),"INVALID - APPEARANCE TYPE",IF(NOT(OR(EXACT(I187,"DIRECT PROVIDER"),EXACT(I187,"SUBSTITUTE"),EXACT(I187,"PUBLISHER / REFERENCE"),EXACT(I187,"OFFICIAL AUTHORITY / DOCUMENTATION"),EXACT(I187,"MARKETPLACE / DIRECTORY / REVIEW"),EXACT(I187,"COMMUNITY / WITNESS"),EXACT(I187,"ANALYST / RESEARCH"),EXACT(I187,"UNRESOLVED"))),"INVALID - ROLE",IF(NOT(OR(EXACT(J187,"SAME BUYER + JOB"),EXACT(J187,"PARTIAL / SUBSTITUTE"),EXACT(J187,"NONE"),EXACT(J187,"UNKNOWN"))),"INVALID - BUYER OVERLAP",IF(NOT(OR(EXACT(M187,"YES"),EXACT(M187,"NO"),EXACT(M187,"NOT APPLICABLE / NO CITATION"))),"INVALID - PASSAGE CHECK",IF(AND(OR(EXACT(H187,"CITED SOURCE"),EXACT(H187,"BRAND + SOURCE")),EXACT(M187,"NOT APPLICABLE / NO CITATION")),"INVALID - CITATION/PASSAGE CONTRADICTION",IF(NOT(OR(EXACT(N187,"YES"),EXACT(N187,"NO - ONE OBSERVATION"),EXACT(N187,"NOT TESTED YET"))),"INVALID - REPEAT STATE",IF(EXACT(I187,"UNRESOLVED"),"UNRESOLVED - SOURCE ROLE",IF(EXACT(J187,"UNKNOWN"),"UNRESOLVED - BUYER OVERLAP",IF(AND(OR(EXACT(H187,"CITED SOURCE"),EXACT(H187,"BRAND + SOURCE")),EXACT(M187,"NO")),"EVIDENCE INSUFFICIENT - PASSAGE",IF(AND(OR(EXACT(H187,"CITED SOURCE"),EXACT(H187,"BRAND + SOURCE")),EXACT(M187,"YES"),OR(K187="",L187="")),"EVIDENCE INSUFFICIENT - CITATION DETAIL",IF(AND(EXACT(N187,"YES"),O187=""),"UNRESOLVED - REPEAT GROUP",IF(AND(EXACT(I187,"DIRECT PROVIDER"),EXACT(J187,"SAME BUYER + JOB")),"DIRECT COMPETITOR EVIDENCE",IF(AND(EXACT(I187,"SUBSTITUTE"),OR(EXACT(J187,"SAME BUYER + JOB"),EXACT(J187,"PARTIAL / SUBSTITUTE"))),"SUBSTITUTE COMPETITOR EVIDENCE",IF(AND(OR(EXACT(I187,"PUBLISHER / REFERENCE"),EXACT(I187,"OFFICIAL AUTHORITY / DOCUMENTATION"),EXACT(I187,"MARKETPLACE / DIRECTORY / REVIEW"),EXACT(I187,"COMMUNITY / WITNESS"),EXACT(I187,"ANALYST / RESEARCH")),EXACT(J187,"NONE")),"INFLUENTIAL NON-RIVAL SOURCE",IF(EXACT(J187,"NONE"),"NON-RIVAL EVIDENCE OBJECT","CLASSIFIED WITH BOUNDARY")))))))))))))))))))))))))</x:f>
      </x:c>
      <x:c r="S187" s="105" t="str">
        <x:f>IF(A187="","",IF(LEFT(R187,7)="INVALID","Correct the unsupported, contradictory, out-of-scope or duplicate controlled value before interpretation.",IF(R187="UNRESOLVED - START SCOPE","Complete START scope; row validity is intentionally blocked.",IF(R187="UNRESOLVED - ROW INPUT","Complete the required observation fields before interpretation.",IF(R187="UNRESOLVED - SOURCE ROLE","Inspect why the entity/source belongs in the answer and assign its role.",IF(R187="UNRESOLVED - BUYER OVERLAP","Establish same-buyer/same-job, substitute, partial or non-rival status.",IF(R187="UNRESOLVED - REPEAT GROUP","Assign the repeat observation to a repeat group before pattern comparison.",IF(R187="EVIDENCE INSUFFICIENT - PASSAGE","Open the cited source and record what claim or passage it supports.",IF(R187="EVIDENCE INSUFFICIENT - CITATION DETAIL","Record both the cited URL and the supported claim/passage before this citation-based observation can be shared.",IF(R187="DIRECT COMPETITOR EVIDENCE","Compare answer criteria, supporting sources and entity/product evidence before choosing an intervention.",IF(R187="SUBSTITUTE COMPETITOR EVIDENCE","Map substitution conditions and buyer trade-offs before treating the source as like-for-like.",IF(R187="INFLUENTIAL NON-RIVAL SOURCE","Route the gap to source, authority, entity or passage review - not the direct-competitor set.",IF(R187="NON-RIVAL EVIDENCE OBJECT","Use the observation only for the evidence/source role it performs.","Document the boundary before aggregation or handoff.")))))))))))))</x:f>
      </x:c>
      <x:c r="T187" s="105" t="str">
        <x:f>IF(A187="","",IF(OR(LEFT(R187,7)="INVALID",LEFT(R187,10)="UNRESOLVED",LEFT(R187,21)="EVIDENCE INSUFFICIENT",Q187="",P187=""),"NOT READY","READY TO SHARE"))</x:f>
      </x:c>
      <x:c r="U187" s="101"/>
    </x:row>
    <x:row r="188">
      <x:c r="A188" s="33"/>
      <x:c r="B188" s="33"/>
      <x:c r="C188" s="33"/>
      <x:c r="D188" s="33"/>
      <x:c r="E188" s="33"/>
      <x:c r="F188" s="64"/>
      <x:c r="G188" s="33"/>
      <x:c r="H188" s="33"/>
      <x:c r="I188" s="33"/>
      <x:c r="J188" s="33"/>
      <x:c r="K188" s="33"/>
      <x:c r="L188" s="33"/>
      <x:c r="M188" s="33"/>
      <x:c r="N188" s="101"/>
      <x:c r="O188" s="101"/>
      <x:c r="P188" s="101"/>
      <x:c r="Q188" s="101"/>
      <x:c r="R188" s="105" t="str">
        <x:f>IF(A188="","",IF(COUNTIF($A$2:$A$201,A188)&gt;1,"INVALID - DUPLICATE ID",IF(OR(START!$B$6="",START!$B$7="",START!$B$8="",START!$B$9="",START!$B$10="",START!$B$11="",START!$B$12=""),"UNRESOLVED - START SCOPE",IF(OR(B188="",C188="",D188="",E188="",F188="",G188="",H188="",I188="",J188="",M188="",N188="",P188=""),"UNRESOLVED - ROW INPUT",IF(NOT(OR(EXACT(B188,"CATEGORY / DEFINITION"),EXACT(B188,"PROBLEM / DIAGNOSTIC"),EXACT(B188,"COMPARISON / ALTERNATIVES"),EXACT(B188,"IMPLEMENTATION / EVIDENCE"),EXACT(B188,"PURCHASE / SELECTION"),EXACT(B188,"RISK / OBJECTION"),EXACT(B188,"OTHER"))),"INVALID - PROMPT FAMILY",IF(NOT(OR(EXACT(D188,"Google AI Overviews"),EXACT(D188,"Google AI Mode"),EXACT(D188,"ChatGPT search"),EXACT(D188,"Microsoft Copilot / Bing AI"),EXACT(D188,"Perplexity"),EXACT(D188,"Gemini"),EXACT(D188,"Other"))),"INVALID - SURFACE",IF(AND(NOT(EXACT(START!$B$10,"MULTI-SURFACE")),NOT(EXACT(D188,START!$B$10))),"INVALID - SURFACE OUT OF SCOPE",IF(AND(NOT(EXACT(START!$B$9,"MULTI-LOCALE")),NOT(EXACT(E188,START!$B$9))),"INVALID - LOCALE OUT OF SCOPE",IF(NOT(ISNUMBER(F188)),"INVALID - OBSERVED DATE",IF(OR(F188&lt;START!$B$11,F188&gt;START!$B$12),"INVALID - DATE OUT OF SCOPE",IF(NOT(OR(EXACT(H188,"BRAND / PROVIDER"),EXACT(H188,"CITED SOURCE"),EXACT(H188,"BRAND + SOURCE"),EXACT(H188,"OTHER"))),"INVALID - APPEARANCE TYPE",IF(NOT(OR(EXACT(I188,"DIRECT PROVIDER"),EXACT(I188,"SUBSTITUTE"),EXACT(I188,"PUBLISHER / REFERENCE"),EXACT(I188,"OFFICIAL AUTHORITY / DOCUMENTATION"),EXACT(I188,"MARKETPLACE / DIRECTORY / REVIEW"),EXACT(I188,"COMMUNITY / WITNESS"),EXACT(I188,"ANALYST / RESEARCH"),EXACT(I188,"UNRESOLVED"))),"INVALID - ROLE",IF(NOT(OR(EXACT(J188,"SAME BUYER + JOB"),EXACT(J188,"PARTIAL / SUBSTITUTE"),EXACT(J188,"NONE"),EXACT(J188,"UNKNOWN"))),"INVALID - BUYER OVERLAP",IF(NOT(OR(EXACT(M188,"YES"),EXACT(M188,"NO"),EXACT(M188,"NOT APPLICABLE / NO CITATION"))),"INVALID - PASSAGE CHECK",IF(AND(OR(EXACT(H188,"CITED SOURCE"),EXACT(H188,"BRAND + SOURCE")),EXACT(M188,"NOT APPLICABLE / NO CITATION")),"INVALID - CITATION/PASSAGE CONTRADICTION",IF(NOT(OR(EXACT(N188,"YES"),EXACT(N188,"NO - ONE OBSERVATION"),EXACT(N188,"NOT TESTED YET"))),"INVALID - REPEAT STATE",IF(EXACT(I188,"UNRESOLVED"),"UNRESOLVED - SOURCE ROLE",IF(EXACT(J188,"UNKNOWN"),"UNRESOLVED - BUYER OVERLAP",IF(AND(OR(EXACT(H188,"CITED SOURCE"),EXACT(H188,"BRAND + SOURCE")),EXACT(M188,"NO")),"EVIDENCE INSUFFICIENT - PASSAGE",IF(AND(OR(EXACT(H188,"CITED SOURCE"),EXACT(H188,"BRAND + SOURCE")),EXACT(M188,"YES"),OR(K188="",L188="")),"EVIDENCE INSUFFICIENT - CITATION DETAIL",IF(AND(EXACT(N188,"YES"),O188=""),"UNRESOLVED - REPEAT GROUP",IF(AND(EXACT(I188,"DIRECT PROVIDER"),EXACT(J188,"SAME BUYER + JOB")),"DIRECT COMPETITOR EVIDENCE",IF(AND(EXACT(I188,"SUBSTITUTE"),OR(EXACT(J188,"SAME BUYER + JOB"),EXACT(J188,"PARTIAL / SUBSTITUTE"))),"SUBSTITUTE COMPETITOR EVIDENCE",IF(AND(OR(EXACT(I188,"PUBLISHER / REFERENCE"),EXACT(I188,"OFFICIAL AUTHORITY / DOCUMENTATION"),EXACT(I188,"MARKETPLACE / DIRECTORY / REVIEW"),EXACT(I188,"COMMUNITY / WITNESS"),EXACT(I188,"ANALYST / RESEARCH")),EXACT(J188,"NONE")),"INFLUENTIAL NON-RIVAL SOURCE",IF(EXACT(J188,"NONE"),"NON-RIVAL EVIDENCE OBJECT","CLASSIFIED WITH BOUNDARY")))))))))))))))))))))))))</x:f>
      </x:c>
      <x:c r="S188" s="105" t="str">
        <x:f>IF(A188="","",IF(LEFT(R188,7)="INVALID","Correct the unsupported, contradictory, out-of-scope or duplicate controlled value before interpretation.",IF(R188="UNRESOLVED - START SCOPE","Complete START scope; row validity is intentionally blocked.",IF(R188="UNRESOLVED - ROW INPUT","Complete the required observation fields before interpretation.",IF(R188="UNRESOLVED - SOURCE ROLE","Inspect why the entity/source belongs in the answer and assign its role.",IF(R188="UNRESOLVED - BUYER OVERLAP","Establish same-buyer/same-job, substitute, partial or non-rival status.",IF(R188="UNRESOLVED - REPEAT GROUP","Assign the repeat observation to a repeat group before pattern comparison.",IF(R188="EVIDENCE INSUFFICIENT - PASSAGE","Open the cited source and record what claim or passage it supports.",IF(R188="EVIDENCE INSUFFICIENT - CITATION DETAIL","Record both the cited URL and the supported claim/passage before this citation-based observation can be shared.",IF(R188="DIRECT COMPETITOR EVIDENCE","Compare answer criteria, supporting sources and entity/product evidence before choosing an intervention.",IF(R188="SUBSTITUTE COMPETITOR EVIDENCE","Map substitution conditions and buyer trade-offs before treating the source as like-for-like.",IF(R188="INFLUENTIAL NON-RIVAL SOURCE","Route the gap to source, authority, entity or passage review - not the direct-competitor set.",IF(R188="NON-RIVAL EVIDENCE OBJECT","Use the observation only for the evidence/source role it performs.","Document the boundary before aggregation or handoff.")))))))))))))</x:f>
      </x:c>
      <x:c r="T188" s="105" t="str">
        <x:f>IF(A188="","",IF(OR(LEFT(R188,7)="INVALID",LEFT(R188,10)="UNRESOLVED",LEFT(R188,21)="EVIDENCE INSUFFICIENT",Q188="",P188=""),"NOT READY","READY TO SHARE"))</x:f>
      </x:c>
      <x:c r="U188" s="101"/>
    </x:row>
    <x:row r="189">
      <x:c r="A189" s="33"/>
      <x:c r="B189" s="33"/>
      <x:c r="C189" s="33"/>
      <x:c r="D189" s="33"/>
      <x:c r="E189" s="33"/>
      <x:c r="F189" s="64"/>
      <x:c r="G189" s="33"/>
      <x:c r="H189" s="33"/>
      <x:c r="I189" s="33"/>
      <x:c r="J189" s="33"/>
      <x:c r="K189" s="33"/>
      <x:c r="L189" s="33"/>
      <x:c r="M189" s="33"/>
      <x:c r="N189" s="101"/>
      <x:c r="O189" s="101"/>
      <x:c r="P189" s="101"/>
      <x:c r="Q189" s="101"/>
      <x:c r="R189" s="105" t="str">
        <x:f>IF(A189="","",IF(COUNTIF($A$2:$A$201,A189)&gt;1,"INVALID - DUPLICATE ID",IF(OR(START!$B$6="",START!$B$7="",START!$B$8="",START!$B$9="",START!$B$10="",START!$B$11="",START!$B$12=""),"UNRESOLVED - START SCOPE",IF(OR(B189="",C189="",D189="",E189="",F189="",G189="",H189="",I189="",J189="",M189="",N189="",P189=""),"UNRESOLVED - ROW INPUT",IF(NOT(OR(EXACT(B189,"CATEGORY / DEFINITION"),EXACT(B189,"PROBLEM / DIAGNOSTIC"),EXACT(B189,"COMPARISON / ALTERNATIVES"),EXACT(B189,"IMPLEMENTATION / EVIDENCE"),EXACT(B189,"PURCHASE / SELECTION"),EXACT(B189,"RISK / OBJECTION"),EXACT(B189,"OTHER"))),"INVALID - PROMPT FAMILY",IF(NOT(OR(EXACT(D189,"Google AI Overviews"),EXACT(D189,"Google AI Mode"),EXACT(D189,"ChatGPT search"),EXACT(D189,"Microsoft Copilot / Bing AI"),EXACT(D189,"Perplexity"),EXACT(D189,"Gemini"),EXACT(D189,"Other"))),"INVALID - SURFACE",IF(AND(NOT(EXACT(START!$B$10,"MULTI-SURFACE")),NOT(EXACT(D189,START!$B$10))),"INVALID - SURFACE OUT OF SCOPE",IF(AND(NOT(EXACT(START!$B$9,"MULTI-LOCALE")),NOT(EXACT(E189,START!$B$9))),"INVALID - LOCALE OUT OF SCOPE",IF(NOT(ISNUMBER(F189)),"INVALID - OBSERVED DATE",IF(OR(F189&lt;START!$B$11,F189&gt;START!$B$12),"INVALID - DATE OUT OF SCOPE",IF(NOT(OR(EXACT(H189,"BRAND / PROVIDER"),EXACT(H189,"CITED SOURCE"),EXACT(H189,"BRAND + SOURCE"),EXACT(H189,"OTHER"))),"INVALID - APPEARANCE TYPE",IF(NOT(OR(EXACT(I189,"DIRECT PROVIDER"),EXACT(I189,"SUBSTITUTE"),EXACT(I189,"PUBLISHER / REFERENCE"),EXACT(I189,"OFFICIAL AUTHORITY / DOCUMENTATION"),EXACT(I189,"MARKETPLACE / DIRECTORY / REVIEW"),EXACT(I189,"COMMUNITY / WITNESS"),EXACT(I189,"ANALYST / RESEARCH"),EXACT(I189,"UNRESOLVED"))),"INVALID - ROLE",IF(NOT(OR(EXACT(J189,"SAME BUYER + JOB"),EXACT(J189,"PARTIAL / SUBSTITUTE"),EXACT(J189,"NONE"),EXACT(J189,"UNKNOWN"))),"INVALID - BUYER OVERLAP",IF(NOT(OR(EXACT(M189,"YES"),EXACT(M189,"NO"),EXACT(M189,"NOT APPLICABLE / NO CITATION"))),"INVALID - PASSAGE CHECK",IF(AND(OR(EXACT(H189,"CITED SOURCE"),EXACT(H189,"BRAND + SOURCE")),EXACT(M189,"NOT APPLICABLE / NO CITATION")),"INVALID - CITATION/PASSAGE CONTRADICTION",IF(NOT(OR(EXACT(N189,"YES"),EXACT(N189,"NO - ONE OBSERVATION"),EXACT(N189,"NOT TESTED YET"))),"INVALID - REPEAT STATE",IF(EXACT(I189,"UNRESOLVED"),"UNRESOLVED - SOURCE ROLE",IF(EXACT(J189,"UNKNOWN"),"UNRESOLVED - BUYER OVERLAP",IF(AND(OR(EXACT(H189,"CITED SOURCE"),EXACT(H189,"BRAND + SOURCE")),EXACT(M189,"NO")),"EVIDENCE INSUFFICIENT - PASSAGE",IF(AND(OR(EXACT(H189,"CITED SOURCE"),EXACT(H189,"BRAND + SOURCE")),EXACT(M189,"YES"),OR(K189="",L189="")),"EVIDENCE INSUFFICIENT - CITATION DETAIL",IF(AND(EXACT(N189,"YES"),O189=""),"UNRESOLVED - REPEAT GROUP",IF(AND(EXACT(I189,"DIRECT PROVIDER"),EXACT(J189,"SAME BUYER + JOB")),"DIRECT COMPETITOR EVIDENCE",IF(AND(EXACT(I189,"SUBSTITUTE"),OR(EXACT(J189,"SAME BUYER + JOB"),EXACT(J189,"PARTIAL / SUBSTITUTE"))),"SUBSTITUTE COMPETITOR EVIDENCE",IF(AND(OR(EXACT(I189,"PUBLISHER / REFERENCE"),EXACT(I189,"OFFICIAL AUTHORITY / DOCUMENTATION"),EXACT(I189,"MARKETPLACE / DIRECTORY / REVIEW"),EXACT(I189,"COMMUNITY / WITNESS"),EXACT(I189,"ANALYST / RESEARCH")),EXACT(J189,"NONE")),"INFLUENTIAL NON-RIVAL SOURCE",IF(EXACT(J189,"NONE"),"NON-RIVAL EVIDENCE OBJECT","CLASSIFIED WITH BOUNDARY")))))))))))))))))))))))))</x:f>
      </x:c>
      <x:c r="S189" s="105" t="str">
        <x:f>IF(A189="","",IF(LEFT(R189,7)="INVALID","Correct the unsupported, contradictory, out-of-scope or duplicate controlled value before interpretation.",IF(R189="UNRESOLVED - START SCOPE","Complete START scope; row validity is intentionally blocked.",IF(R189="UNRESOLVED - ROW INPUT","Complete the required observation fields before interpretation.",IF(R189="UNRESOLVED - SOURCE ROLE","Inspect why the entity/source belongs in the answer and assign its role.",IF(R189="UNRESOLVED - BUYER OVERLAP","Establish same-buyer/same-job, substitute, partial or non-rival status.",IF(R189="UNRESOLVED - REPEAT GROUP","Assign the repeat observation to a repeat group before pattern comparison.",IF(R189="EVIDENCE INSUFFICIENT - PASSAGE","Open the cited source and record what claim or passage it supports.",IF(R189="EVIDENCE INSUFFICIENT - CITATION DETAIL","Record both the cited URL and the supported claim/passage before this citation-based observation can be shared.",IF(R189="DIRECT COMPETITOR EVIDENCE","Compare answer criteria, supporting sources and entity/product evidence before choosing an intervention.",IF(R189="SUBSTITUTE COMPETITOR EVIDENCE","Map substitution conditions and buyer trade-offs before treating the source as like-for-like.",IF(R189="INFLUENTIAL NON-RIVAL SOURCE","Route the gap to source, authority, entity or passage review - not the direct-competitor set.",IF(R189="NON-RIVAL EVIDENCE OBJECT","Use the observation only for the evidence/source role it performs.","Document the boundary before aggregation or handoff.")))))))))))))</x:f>
      </x:c>
      <x:c r="T189" s="105" t="str">
        <x:f>IF(A189="","",IF(OR(LEFT(R189,7)="INVALID",LEFT(R189,10)="UNRESOLVED",LEFT(R189,21)="EVIDENCE INSUFFICIENT",Q189="",P189=""),"NOT READY","READY TO SHARE"))</x:f>
      </x:c>
      <x:c r="U189" s="101"/>
    </x:row>
    <x:row r="190">
      <x:c r="A190" s="33"/>
      <x:c r="B190" s="33"/>
      <x:c r="C190" s="33"/>
      <x:c r="D190" s="33"/>
      <x:c r="E190" s="33"/>
      <x:c r="F190" s="64"/>
      <x:c r="G190" s="33"/>
      <x:c r="H190" s="33"/>
      <x:c r="I190" s="33"/>
      <x:c r="J190" s="33"/>
      <x:c r="K190" s="33"/>
      <x:c r="L190" s="33"/>
      <x:c r="M190" s="33"/>
      <x:c r="N190" s="101"/>
      <x:c r="O190" s="101"/>
      <x:c r="P190" s="101"/>
      <x:c r="Q190" s="101"/>
      <x:c r="R190" s="105" t="str">
        <x:f>IF(A190="","",IF(COUNTIF($A$2:$A$201,A190)&gt;1,"INVALID - DUPLICATE ID",IF(OR(START!$B$6="",START!$B$7="",START!$B$8="",START!$B$9="",START!$B$10="",START!$B$11="",START!$B$12=""),"UNRESOLVED - START SCOPE",IF(OR(B190="",C190="",D190="",E190="",F190="",G190="",H190="",I190="",J190="",M190="",N190="",P190=""),"UNRESOLVED - ROW INPUT",IF(NOT(OR(EXACT(B190,"CATEGORY / DEFINITION"),EXACT(B190,"PROBLEM / DIAGNOSTIC"),EXACT(B190,"COMPARISON / ALTERNATIVES"),EXACT(B190,"IMPLEMENTATION / EVIDENCE"),EXACT(B190,"PURCHASE / SELECTION"),EXACT(B190,"RISK / OBJECTION"),EXACT(B190,"OTHER"))),"INVALID - PROMPT FAMILY",IF(NOT(OR(EXACT(D190,"Google AI Overviews"),EXACT(D190,"Google AI Mode"),EXACT(D190,"ChatGPT search"),EXACT(D190,"Microsoft Copilot / Bing AI"),EXACT(D190,"Perplexity"),EXACT(D190,"Gemini"),EXACT(D190,"Other"))),"INVALID - SURFACE",IF(AND(NOT(EXACT(START!$B$10,"MULTI-SURFACE")),NOT(EXACT(D190,START!$B$10))),"INVALID - SURFACE OUT OF SCOPE",IF(AND(NOT(EXACT(START!$B$9,"MULTI-LOCALE")),NOT(EXACT(E190,START!$B$9))),"INVALID - LOCALE OUT OF SCOPE",IF(NOT(ISNUMBER(F190)),"INVALID - OBSERVED DATE",IF(OR(F190&lt;START!$B$11,F190&gt;START!$B$12),"INVALID - DATE OUT OF SCOPE",IF(NOT(OR(EXACT(H190,"BRAND / PROVIDER"),EXACT(H190,"CITED SOURCE"),EXACT(H190,"BRAND + SOURCE"),EXACT(H190,"OTHER"))),"INVALID - APPEARANCE TYPE",IF(NOT(OR(EXACT(I190,"DIRECT PROVIDER"),EXACT(I190,"SUBSTITUTE"),EXACT(I190,"PUBLISHER / REFERENCE"),EXACT(I190,"OFFICIAL AUTHORITY / DOCUMENTATION"),EXACT(I190,"MARKETPLACE / DIRECTORY / REVIEW"),EXACT(I190,"COMMUNITY / WITNESS"),EXACT(I190,"ANALYST / RESEARCH"),EXACT(I190,"UNRESOLVED"))),"INVALID - ROLE",IF(NOT(OR(EXACT(J190,"SAME BUYER + JOB"),EXACT(J190,"PARTIAL / SUBSTITUTE"),EXACT(J190,"NONE"),EXACT(J190,"UNKNOWN"))),"INVALID - BUYER OVERLAP",IF(NOT(OR(EXACT(M190,"YES"),EXACT(M190,"NO"),EXACT(M190,"NOT APPLICABLE / NO CITATION"))),"INVALID - PASSAGE CHECK",IF(AND(OR(EXACT(H190,"CITED SOURCE"),EXACT(H190,"BRAND + SOURCE")),EXACT(M190,"NOT APPLICABLE / NO CITATION")),"INVALID - CITATION/PASSAGE CONTRADICTION",IF(NOT(OR(EXACT(N190,"YES"),EXACT(N190,"NO - ONE OBSERVATION"),EXACT(N190,"NOT TESTED YET"))),"INVALID - REPEAT STATE",IF(EXACT(I190,"UNRESOLVED"),"UNRESOLVED - SOURCE ROLE",IF(EXACT(J190,"UNKNOWN"),"UNRESOLVED - BUYER OVERLAP",IF(AND(OR(EXACT(H190,"CITED SOURCE"),EXACT(H190,"BRAND + SOURCE")),EXACT(M190,"NO")),"EVIDENCE INSUFFICIENT - PASSAGE",IF(AND(OR(EXACT(H190,"CITED SOURCE"),EXACT(H190,"BRAND + SOURCE")),EXACT(M190,"YES"),OR(K190="",L190="")),"EVIDENCE INSUFFICIENT - CITATION DETAIL",IF(AND(EXACT(N190,"YES"),O190=""),"UNRESOLVED - REPEAT GROUP",IF(AND(EXACT(I190,"DIRECT PROVIDER"),EXACT(J190,"SAME BUYER + JOB")),"DIRECT COMPETITOR EVIDENCE",IF(AND(EXACT(I190,"SUBSTITUTE"),OR(EXACT(J190,"SAME BUYER + JOB"),EXACT(J190,"PARTIAL / SUBSTITUTE"))),"SUBSTITUTE COMPETITOR EVIDENCE",IF(AND(OR(EXACT(I190,"PUBLISHER / REFERENCE"),EXACT(I190,"OFFICIAL AUTHORITY / DOCUMENTATION"),EXACT(I190,"MARKETPLACE / DIRECTORY / REVIEW"),EXACT(I190,"COMMUNITY / WITNESS"),EXACT(I190,"ANALYST / RESEARCH")),EXACT(J190,"NONE")),"INFLUENTIAL NON-RIVAL SOURCE",IF(EXACT(J190,"NONE"),"NON-RIVAL EVIDENCE OBJECT","CLASSIFIED WITH BOUNDARY")))))))))))))))))))))))))</x:f>
      </x:c>
      <x:c r="S190" s="105" t="str">
        <x:f>IF(A190="","",IF(LEFT(R190,7)="INVALID","Correct the unsupported, contradictory, out-of-scope or duplicate controlled value before interpretation.",IF(R190="UNRESOLVED - START SCOPE","Complete START scope; row validity is intentionally blocked.",IF(R190="UNRESOLVED - ROW INPUT","Complete the required observation fields before interpretation.",IF(R190="UNRESOLVED - SOURCE ROLE","Inspect why the entity/source belongs in the answer and assign its role.",IF(R190="UNRESOLVED - BUYER OVERLAP","Establish same-buyer/same-job, substitute, partial or non-rival status.",IF(R190="UNRESOLVED - REPEAT GROUP","Assign the repeat observation to a repeat group before pattern comparison.",IF(R190="EVIDENCE INSUFFICIENT - PASSAGE","Open the cited source and record what claim or passage it supports.",IF(R190="EVIDENCE INSUFFICIENT - CITATION DETAIL","Record both the cited URL and the supported claim/passage before this citation-based observation can be shared.",IF(R190="DIRECT COMPETITOR EVIDENCE","Compare answer criteria, supporting sources and entity/product evidence before choosing an intervention.",IF(R190="SUBSTITUTE COMPETITOR EVIDENCE","Map substitution conditions and buyer trade-offs before treating the source as like-for-like.",IF(R190="INFLUENTIAL NON-RIVAL SOURCE","Route the gap to source, authority, entity or passage review - not the direct-competitor set.",IF(R190="NON-RIVAL EVIDENCE OBJECT","Use the observation only for the evidence/source role it performs.","Document the boundary before aggregation or handoff.")))))))))))))</x:f>
      </x:c>
      <x:c r="T190" s="105" t="str">
        <x:f>IF(A190="","",IF(OR(LEFT(R190,7)="INVALID",LEFT(R190,10)="UNRESOLVED",LEFT(R190,21)="EVIDENCE INSUFFICIENT",Q190="",P190=""),"NOT READY","READY TO SHARE"))</x:f>
      </x:c>
      <x:c r="U190" s="101"/>
    </x:row>
    <x:row r="191">
      <x:c r="A191" s="33"/>
      <x:c r="B191" s="33"/>
      <x:c r="C191" s="33"/>
      <x:c r="D191" s="33"/>
      <x:c r="E191" s="33"/>
      <x:c r="F191" s="64"/>
      <x:c r="G191" s="33"/>
      <x:c r="H191" s="33"/>
      <x:c r="I191" s="33"/>
      <x:c r="J191" s="33"/>
      <x:c r="K191" s="33"/>
      <x:c r="L191" s="33"/>
      <x:c r="M191" s="33"/>
      <x:c r="N191" s="101"/>
      <x:c r="O191" s="101"/>
      <x:c r="P191" s="101"/>
      <x:c r="Q191" s="101"/>
      <x:c r="R191" s="105" t="str">
        <x:f>IF(A191="","",IF(COUNTIF($A$2:$A$201,A191)&gt;1,"INVALID - DUPLICATE ID",IF(OR(START!$B$6="",START!$B$7="",START!$B$8="",START!$B$9="",START!$B$10="",START!$B$11="",START!$B$12=""),"UNRESOLVED - START SCOPE",IF(OR(B191="",C191="",D191="",E191="",F191="",G191="",H191="",I191="",J191="",M191="",N191="",P191=""),"UNRESOLVED - ROW INPUT",IF(NOT(OR(EXACT(B191,"CATEGORY / DEFINITION"),EXACT(B191,"PROBLEM / DIAGNOSTIC"),EXACT(B191,"COMPARISON / ALTERNATIVES"),EXACT(B191,"IMPLEMENTATION / EVIDENCE"),EXACT(B191,"PURCHASE / SELECTION"),EXACT(B191,"RISK / OBJECTION"),EXACT(B191,"OTHER"))),"INVALID - PROMPT FAMILY",IF(NOT(OR(EXACT(D191,"Google AI Overviews"),EXACT(D191,"Google AI Mode"),EXACT(D191,"ChatGPT search"),EXACT(D191,"Microsoft Copilot / Bing AI"),EXACT(D191,"Perplexity"),EXACT(D191,"Gemini"),EXACT(D191,"Other"))),"INVALID - SURFACE",IF(AND(NOT(EXACT(START!$B$10,"MULTI-SURFACE")),NOT(EXACT(D191,START!$B$10))),"INVALID - SURFACE OUT OF SCOPE",IF(AND(NOT(EXACT(START!$B$9,"MULTI-LOCALE")),NOT(EXACT(E191,START!$B$9))),"INVALID - LOCALE OUT OF SCOPE",IF(NOT(ISNUMBER(F191)),"INVALID - OBSERVED DATE",IF(OR(F191&lt;START!$B$11,F191&gt;START!$B$12),"INVALID - DATE OUT OF SCOPE",IF(NOT(OR(EXACT(H191,"BRAND / PROVIDER"),EXACT(H191,"CITED SOURCE"),EXACT(H191,"BRAND + SOURCE"),EXACT(H191,"OTHER"))),"INVALID - APPEARANCE TYPE",IF(NOT(OR(EXACT(I191,"DIRECT PROVIDER"),EXACT(I191,"SUBSTITUTE"),EXACT(I191,"PUBLISHER / REFERENCE"),EXACT(I191,"OFFICIAL AUTHORITY / DOCUMENTATION"),EXACT(I191,"MARKETPLACE / DIRECTORY / REVIEW"),EXACT(I191,"COMMUNITY / WITNESS"),EXACT(I191,"ANALYST / RESEARCH"),EXACT(I191,"UNRESOLVED"))),"INVALID - ROLE",IF(NOT(OR(EXACT(J191,"SAME BUYER + JOB"),EXACT(J191,"PARTIAL / SUBSTITUTE"),EXACT(J191,"NONE"),EXACT(J191,"UNKNOWN"))),"INVALID - BUYER OVERLAP",IF(NOT(OR(EXACT(M191,"YES"),EXACT(M191,"NO"),EXACT(M191,"NOT APPLICABLE / NO CITATION"))),"INVALID - PASSAGE CHECK",IF(AND(OR(EXACT(H191,"CITED SOURCE"),EXACT(H191,"BRAND + SOURCE")),EXACT(M191,"NOT APPLICABLE / NO CITATION")),"INVALID - CITATION/PASSAGE CONTRADICTION",IF(NOT(OR(EXACT(N191,"YES"),EXACT(N191,"NO - ONE OBSERVATION"),EXACT(N191,"NOT TESTED YET"))),"INVALID - REPEAT STATE",IF(EXACT(I191,"UNRESOLVED"),"UNRESOLVED - SOURCE ROLE",IF(EXACT(J191,"UNKNOWN"),"UNRESOLVED - BUYER OVERLAP",IF(AND(OR(EXACT(H191,"CITED SOURCE"),EXACT(H191,"BRAND + SOURCE")),EXACT(M191,"NO")),"EVIDENCE INSUFFICIENT - PASSAGE",IF(AND(OR(EXACT(H191,"CITED SOURCE"),EXACT(H191,"BRAND + SOURCE")),EXACT(M191,"YES"),OR(K191="",L191="")),"EVIDENCE INSUFFICIENT - CITATION DETAIL",IF(AND(EXACT(N191,"YES"),O191=""),"UNRESOLVED - REPEAT GROUP",IF(AND(EXACT(I191,"DIRECT PROVIDER"),EXACT(J191,"SAME BUYER + JOB")),"DIRECT COMPETITOR EVIDENCE",IF(AND(EXACT(I191,"SUBSTITUTE"),OR(EXACT(J191,"SAME BUYER + JOB"),EXACT(J191,"PARTIAL / SUBSTITUTE"))),"SUBSTITUTE COMPETITOR EVIDENCE",IF(AND(OR(EXACT(I191,"PUBLISHER / REFERENCE"),EXACT(I191,"OFFICIAL AUTHORITY / DOCUMENTATION"),EXACT(I191,"MARKETPLACE / DIRECTORY / REVIEW"),EXACT(I191,"COMMUNITY / WITNESS"),EXACT(I191,"ANALYST / RESEARCH")),EXACT(J191,"NONE")),"INFLUENTIAL NON-RIVAL SOURCE",IF(EXACT(J191,"NONE"),"NON-RIVAL EVIDENCE OBJECT","CLASSIFIED WITH BOUNDARY")))))))))))))))))))))))))</x:f>
      </x:c>
      <x:c r="S191" s="105" t="str">
        <x:f>IF(A191="","",IF(LEFT(R191,7)="INVALID","Correct the unsupported, contradictory, out-of-scope or duplicate controlled value before interpretation.",IF(R191="UNRESOLVED - START SCOPE","Complete START scope; row validity is intentionally blocked.",IF(R191="UNRESOLVED - ROW INPUT","Complete the required observation fields before interpretation.",IF(R191="UNRESOLVED - SOURCE ROLE","Inspect why the entity/source belongs in the answer and assign its role.",IF(R191="UNRESOLVED - BUYER OVERLAP","Establish same-buyer/same-job, substitute, partial or non-rival status.",IF(R191="UNRESOLVED - REPEAT GROUP","Assign the repeat observation to a repeat group before pattern comparison.",IF(R191="EVIDENCE INSUFFICIENT - PASSAGE","Open the cited source and record what claim or passage it supports.",IF(R191="EVIDENCE INSUFFICIENT - CITATION DETAIL","Record both the cited URL and the supported claim/passage before this citation-based observation can be shared.",IF(R191="DIRECT COMPETITOR EVIDENCE","Compare answer criteria, supporting sources and entity/product evidence before choosing an intervention.",IF(R191="SUBSTITUTE COMPETITOR EVIDENCE","Map substitution conditions and buyer trade-offs before treating the source as like-for-like.",IF(R191="INFLUENTIAL NON-RIVAL SOURCE","Route the gap to source, authority, entity or passage review - not the direct-competitor set.",IF(R191="NON-RIVAL EVIDENCE OBJECT","Use the observation only for the evidence/source role it performs.","Document the boundary before aggregation or handoff.")))))))))))))</x:f>
      </x:c>
      <x:c r="T191" s="105" t="str">
        <x:f>IF(A191="","",IF(OR(LEFT(R191,7)="INVALID",LEFT(R191,10)="UNRESOLVED",LEFT(R191,21)="EVIDENCE INSUFFICIENT",Q191="",P191=""),"NOT READY","READY TO SHARE"))</x:f>
      </x:c>
      <x:c r="U191" s="101"/>
    </x:row>
    <x:row r="192">
      <x:c r="A192" s="33"/>
      <x:c r="B192" s="33"/>
      <x:c r="C192" s="33"/>
      <x:c r="D192" s="33"/>
      <x:c r="E192" s="33"/>
      <x:c r="F192" s="64"/>
      <x:c r="G192" s="33"/>
      <x:c r="H192" s="33"/>
      <x:c r="I192" s="33"/>
      <x:c r="J192" s="33"/>
      <x:c r="K192" s="33"/>
      <x:c r="L192" s="33"/>
      <x:c r="M192" s="33"/>
      <x:c r="N192" s="101"/>
      <x:c r="O192" s="101"/>
      <x:c r="P192" s="101"/>
      <x:c r="Q192" s="101"/>
      <x:c r="R192" s="105" t="str">
        <x:f>IF(A192="","",IF(COUNTIF($A$2:$A$201,A192)&gt;1,"INVALID - DUPLICATE ID",IF(OR(START!$B$6="",START!$B$7="",START!$B$8="",START!$B$9="",START!$B$10="",START!$B$11="",START!$B$12=""),"UNRESOLVED - START SCOPE",IF(OR(B192="",C192="",D192="",E192="",F192="",G192="",H192="",I192="",J192="",M192="",N192="",P192=""),"UNRESOLVED - ROW INPUT",IF(NOT(OR(EXACT(B192,"CATEGORY / DEFINITION"),EXACT(B192,"PROBLEM / DIAGNOSTIC"),EXACT(B192,"COMPARISON / ALTERNATIVES"),EXACT(B192,"IMPLEMENTATION / EVIDENCE"),EXACT(B192,"PURCHASE / SELECTION"),EXACT(B192,"RISK / OBJECTION"),EXACT(B192,"OTHER"))),"INVALID - PROMPT FAMILY",IF(NOT(OR(EXACT(D192,"Google AI Overviews"),EXACT(D192,"Google AI Mode"),EXACT(D192,"ChatGPT search"),EXACT(D192,"Microsoft Copilot / Bing AI"),EXACT(D192,"Perplexity"),EXACT(D192,"Gemini"),EXACT(D192,"Other"))),"INVALID - SURFACE",IF(AND(NOT(EXACT(START!$B$10,"MULTI-SURFACE")),NOT(EXACT(D192,START!$B$10))),"INVALID - SURFACE OUT OF SCOPE",IF(AND(NOT(EXACT(START!$B$9,"MULTI-LOCALE")),NOT(EXACT(E192,START!$B$9))),"INVALID - LOCALE OUT OF SCOPE",IF(NOT(ISNUMBER(F192)),"INVALID - OBSERVED DATE",IF(OR(F192&lt;START!$B$11,F192&gt;START!$B$12),"INVALID - DATE OUT OF SCOPE",IF(NOT(OR(EXACT(H192,"BRAND / PROVIDER"),EXACT(H192,"CITED SOURCE"),EXACT(H192,"BRAND + SOURCE"),EXACT(H192,"OTHER"))),"INVALID - APPEARANCE TYPE",IF(NOT(OR(EXACT(I192,"DIRECT PROVIDER"),EXACT(I192,"SUBSTITUTE"),EXACT(I192,"PUBLISHER / REFERENCE"),EXACT(I192,"OFFICIAL AUTHORITY / DOCUMENTATION"),EXACT(I192,"MARKETPLACE / DIRECTORY / REVIEW"),EXACT(I192,"COMMUNITY / WITNESS"),EXACT(I192,"ANALYST / RESEARCH"),EXACT(I192,"UNRESOLVED"))),"INVALID - ROLE",IF(NOT(OR(EXACT(J192,"SAME BUYER + JOB"),EXACT(J192,"PARTIAL / SUBSTITUTE"),EXACT(J192,"NONE"),EXACT(J192,"UNKNOWN"))),"INVALID - BUYER OVERLAP",IF(NOT(OR(EXACT(M192,"YES"),EXACT(M192,"NO"),EXACT(M192,"NOT APPLICABLE / NO CITATION"))),"INVALID - PASSAGE CHECK",IF(AND(OR(EXACT(H192,"CITED SOURCE"),EXACT(H192,"BRAND + SOURCE")),EXACT(M192,"NOT APPLICABLE / NO CITATION")),"INVALID - CITATION/PASSAGE CONTRADICTION",IF(NOT(OR(EXACT(N192,"YES"),EXACT(N192,"NO - ONE OBSERVATION"),EXACT(N192,"NOT TESTED YET"))),"INVALID - REPEAT STATE",IF(EXACT(I192,"UNRESOLVED"),"UNRESOLVED - SOURCE ROLE",IF(EXACT(J192,"UNKNOWN"),"UNRESOLVED - BUYER OVERLAP",IF(AND(OR(EXACT(H192,"CITED SOURCE"),EXACT(H192,"BRAND + SOURCE")),EXACT(M192,"NO")),"EVIDENCE INSUFFICIENT - PASSAGE",IF(AND(OR(EXACT(H192,"CITED SOURCE"),EXACT(H192,"BRAND + SOURCE")),EXACT(M192,"YES"),OR(K192="",L192="")),"EVIDENCE INSUFFICIENT - CITATION DETAIL",IF(AND(EXACT(N192,"YES"),O192=""),"UNRESOLVED - REPEAT GROUP",IF(AND(EXACT(I192,"DIRECT PROVIDER"),EXACT(J192,"SAME BUYER + JOB")),"DIRECT COMPETITOR EVIDENCE",IF(AND(EXACT(I192,"SUBSTITUTE"),OR(EXACT(J192,"SAME BUYER + JOB"),EXACT(J192,"PARTIAL / SUBSTITUTE"))),"SUBSTITUTE COMPETITOR EVIDENCE",IF(AND(OR(EXACT(I192,"PUBLISHER / REFERENCE"),EXACT(I192,"OFFICIAL AUTHORITY / DOCUMENTATION"),EXACT(I192,"MARKETPLACE / DIRECTORY / REVIEW"),EXACT(I192,"COMMUNITY / WITNESS"),EXACT(I192,"ANALYST / RESEARCH")),EXACT(J192,"NONE")),"INFLUENTIAL NON-RIVAL SOURCE",IF(EXACT(J192,"NONE"),"NON-RIVAL EVIDENCE OBJECT","CLASSIFIED WITH BOUNDARY")))))))))))))))))))))))))</x:f>
      </x:c>
      <x:c r="S192" s="105" t="str">
        <x:f>IF(A192="","",IF(LEFT(R192,7)="INVALID","Correct the unsupported, contradictory, out-of-scope or duplicate controlled value before interpretation.",IF(R192="UNRESOLVED - START SCOPE","Complete START scope; row validity is intentionally blocked.",IF(R192="UNRESOLVED - ROW INPUT","Complete the required observation fields before interpretation.",IF(R192="UNRESOLVED - SOURCE ROLE","Inspect why the entity/source belongs in the answer and assign its role.",IF(R192="UNRESOLVED - BUYER OVERLAP","Establish same-buyer/same-job, substitute, partial or non-rival status.",IF(R192="UNRESOLVED - REPEAT GROUP","Assign the repeat observation to a repeat group before pattern comparison.",IF(R192="EVIDENCE INSUFFICIENT - PASSAGE","Open the cited source and record what claim or passage it supports.",IF(R192="EVIDENCE INSUFFICIENT - CITATION DETAIL","Record both the cited URL and the supported claim/passage before this citation-based observation can be shared.",IF(R192="DIRECT COMPETITOR EVIDENCE","Compare answer criteria, supporting sources and entity/product evidence before choosing an intervention.",IF(R192="SUBSTITUTE COMPETITOR EVIDENCE","Map substitution conditions and buyer trade-offs before treating the source as like-for-like.",IF(R192="INFLUENTIAL NON-RIVAL SOURCE","Route the gap to source, authority, entity or passage review - not the direct-competitor set.",IF(R192="NON-RIVAL EVIDENCE OBJECT","Use the observation only for the evidence/source role it performs.","Document the boundary before aggregation or handoff.")))))))))))))</x:f>
      </x:c>
      <x:c r="T192" s="105" t="str">
        <x:f>IF(A192="","",IF(OR(LEFT(R192,7)="INVALID",LEFT(R192,10)="UNRESOLVED",LEFT(R192,21)="EVIDENCE INSUFFICIENT",Q192="",P192=""),"NOT READY","READY TO SHARE"))</x:f>
      </x:c>
      <x:c r="U192" s="101"/>
    </x:row>
    <x:row r="193">
      <x:c r="A193" s="33"/>
      <x:c r="B193" s="33"/>
      <x:c r="C193" s="33"/>
      <x:c r="D193" s="33"/>
      <x:c r="E193" s="33"/>
      <x:c r="F193" s="64"/>
      <x:c r="G193" s="33"/>
      <x:c r="H193" s="33"/>
      <x:c r="I193" s="33"/>
      <x:c r="J193" s="33"/>
      <x:c r="K193" s="33"/>
      <x:c r="L193" s="33"/>
      <x:c r="M193" s="33"/>
      <x:c r="N193" s="101"/>
      <x:c r="O193" s="101"/>
      <x:c r="P193" s="101"/>
      <x:c r="Q193" s="101"/>
      <x:c r="R193" s="105" t="str">
        <x:f>IF(A193="","",IF(COUNTIF($A$2:$A$201,A193)&gt;1,"INVALID - DUPLICATE ID",IF(OR(START!$B$6="",START!$B$7="",START!$B$8="",START!$B$9="",START!$B$10="",START!$B$11="",START!$B$12=""),"UNRESOLVED - START SCOPE",IF(OR(B193="",C193="",D193="",E193="",F193="",G193="",H193="",I193="",J193="",M193="",N193="",P193=""),"UNRESOLVED - ROW INPUT",IF(NOT(OR(EXACT(B193,"CATEGORY / DEFINITION"),EXACT(B193,"PROBLEM / DIAGNOSTIC"),EXACT(B193,"COMPARISON / ALTERNATIVES"),EXACT(B193,"IMPLEMENTATION / EVIDENCE"),EXACT(B193,"PURCHASE / SELECTION"),EXACT(B193,"RISK / OBJECTION"),EXACT(B193,"OTHER"))),"INVALID - PROMPT FAMILY",IF(NOT(OR(EXACT(D193,"Google AI Overviews"),EXACT(D193,"Google AI Mode"),EXACT(D193,"ChatGPT search"),EXACT(D193,"Microsoft Copilot / Bing AI"),EXACT(D193,"Perplexity"),EXACT(D193,"Gemini"),EXACT(D193,"Other"))),"INVALID - SURFACE",IF(AND(NOT(EXACT(START!$B$10,"MULTI-SURFACE")),NOT(EXACT(D193,START!$B$10))),"INVALID - SURFACE OUT OF SCOPE",IF(AND(NOT(EXACT(START!$B$9,"MULTI-LOCALE")),NOT(EXACT(E193,START!$B$9))),"INVALID - LOCALE OUT OF SCOPE",IF(NOT(ISNUMBER(F193)),"INVALID - OBSERVED DATE",IF(OR(F193&lt;START!$B$11,F193&gt;START!$B$12),"INVALID - DATE OUT OF SCOPE",IF(NOT(OR(EXACT(H193,"BRAND / PROVIDER"),EXACT(H193,"CITED SOURCE"),EXACT(H193,"BRAND + SOURCE"),EXACT(H193,"OTHER"))),"INVALID - APPEARANCE TYPE",IF(NOT(OR(EXACT(I193,"DIRECT PROVIDER"),EXACT(I193,"SUBSTITUTE"),EXACT(I193,"PUBLISHER / REFERENCE"),EXACT(I193,"OFFICIAL AUTHORITY / DOCUMENTATION"),EXACT(I193,"MARKETPLACE / DIRECTORY / REVIEW"),EXACT(I193,"COMMUNITY / WITNESS"),EXACT(I193,"ANALYST / RESEARCH"),EXACT(I193,"UNRESOLVED"))),"INVALID - ROLE",IF(NOT(OR(EXACT(J193,"SAME BUYER + JOB"),EXACT(J193,"PARTIAL / SUBSTITUTE"),EXACT(J193,"NONE"),EXACT(J193,"UNKNOWN"))),"INVALID - BUYER OVERLAP",IF(NOT(OR(EXACT(M193,"YES"),EXACT(M193,"NO"),EXACT(M193,"NOT APPLICABLE / NO CITATION"))),"INVALID - PASSAGE CHECK",IF(AND(OR(EXACT(H193,"CITED SOURCE"),EXACT(H193,"BRAND + SOURCE")),EXACT(M193,"NOT APPLICABLE / NO CITATION")),"INVALID - CITATION/PASSAGE CONTRADICTION",IF(NOT(OR(EXACT(N193,"YES"),EXACT(N193,"NO - ONE OBSERVATION"),EXACT(N193,"NOT TESTED YET"))),"INVALID - REPEAT STATE",IF(EXACT(I193,"UNRESOLVED"),"UNRESOLVED - SOURCE ROLE",IF(EXACT(J193,"UNKNOWN"),"UNRESOLVED - BUYER OVERLAP",IF(AND(OR(EXACT(H193,"CITED SOURCE"),EXACT(H193,"BRAND + SOURCE")),EXACT(M193,"NO")),"EVIDENCE INSUFFICIENT - PASSAGE",IF(AND(OR(EXACT(H193,"CITED SOURCE"),EXACT(H193,"BRAND + SOURCE")),EXACT(M193,"YES"),OR(K193="",L193="")),"EVIDENCE INSUFFICIENT - CITATION DETAIL",IF(AND(EXACT(N193,"YES"),O193=""),"UNRESOLVED - REPEAT GROUP",IF(AND(EXACT(I193,"DIRECT PROVIDER"),EXACT(J193,"SAME BUYER + JOB")),"DIRECT COMPETITOR EVIDENCE",IF(AND(EXACT(I193,"SUBSTITUTE"),OR(EXACT(J193,"SAME BUYER + JOB"),EXACT(J193,"PARTIAL / SUBSTITUTE"))),"SUBSTITUTE COMPETITOR EVIDENCE",IF(AND(OR(EXACT(I193,"PUBLISHER / REFERENCE"),EXACT(I193,"OFFICIAL AUTHORITY / DOCUMENTATION"),EXACT(I193,"MARKETPLACE / DIRECTORY / REVIEW"),EXACT(I193,"COMMUNITY / WITNESS"),EXACT(I193,"ANALYST / RESEARCH")),EXACT(J193,"NONE")),"INFLUENTIAL NON-RIVAL SOURCE",IF(EXACT(J193,"NONE"),"NON-RIVAL EVIDENCE OBJECT","CLASSIFIED WITH BOUNDARY")))))))))))))))))))))))))</x:f>
      </x:c>
      <x:c r="S193" s="105" t="str">
        <x:f>IF(A193="","",IF(LEFT(R193,7)="INVALID","Correct the unsupported, contradictory, out-of-scope or duplicate controlled value before interpretation.",IF(R193="UNRESOLVED - START SCOPE","Complete START scope; row validity is intentionally blocked.",IF(R193="UNRESOLVED - ROW INPUT","Complete the required observation fields before interpretation.",IF(R193="UNRESOLVED - SOURCE ROLE","Inspect why the entity/source belongs in the answer and assign its role.",IF(R193="UNRESOLVED - BUYER OVERLAP","Establish same-buyer/same-job, substitute, partial or non-rival status.",IF(R193="UNRESOLVED - REPEAT GROUP","Assign the repeat observation to a repeat group before pattern comparison.",IF(R193="EVIDENCE INSUFFICIENT - PASSAGE","Open the cited source and record what claim or passage it supports.",IF(R193="EVIDENCE INSUFFICIENT - CITATION DETAIL","Record both the cited URL and the supported claim/passage before this citation-based observation can be shared.",IF(R193="DIRECT COMPETITOR EVIDENCE","Compare answer criteria, supporting sources and entity/product evidence before choosing an intervention.",IF(R193="SUBSTITUTE COMPETITOR EVIDENCE","Map substitution conditions and buyer trade-offs before treating the source as like-for-like.",IF(R193="INFLUENTIAL NON-RIVAL SOURCE","Route the gap to source, authority, entity or passage review - not the direct-competitor set.",IF(R193="NON-RIVAL EVIDENCE OBJECT","Use the observation only for the evidence/source role it performs.","Document the boundary before aggregation or handoff.")))))))))))))</x:f>
      </x:c>
      <x:c r="T193" s="105" t="str">
        <x:f>IF(A193="","",IF(OR(LEFT(R193,7)="INVALID",LEFT(R193,10)="UNRESOLVED",LEFT(R193,21)="EVIDENCE INSUFFICIENT",Q193="",P193=""),"NOT READY","READY TO SHARE"))</x:f>
      </x:c>
      <x:c r="U193" s="101"/>
    </x:row>
    <x:row r="194">
      <x:c r="A194" s="33"/>
      <x:c r="B194" s="33"/>
      <x:c r="C194" s="33"/>
      <x:c r="D194" s="33"/>
      <x:c r="E194" s="33"/>
      <x:c r="F194" s="64"/>
      <x:c r="G194" s="33"/>
      <x:c r="H194" s="33"/>
      <x:c r="I194" s="33"/>
      <x:c r="J194" s="33"/>
      <x:c r="K194" s="33"/>
      <x:c r="L194" s="33"/>
      <x:c r="M194" s="33"/>
      <x:c r="N194" s="101"/>
      <x:c r="O194" s="101"/>
      <x:c r="P194" s="101"/>
      <x:c r="Q194" s="101"/>
      <x:c r="R194" s="105" t="str">
        <x:f>IF(A194="","",IF(COUNTIF($A$2:$A$201,A194)&gt;1,"INVALID - DUPLICATE ID",IF(OR(START!$B$6="",START!$B$7="",START!$B$8="",START!$B$9="",START!$B$10="",START!$B$11="",START!$B$12=""),"UNRESOLVED - START SCOPE",IF(OR(B194="",C194="",D194="",E194="",F194="",G194="",H194="",I194="",J194="",M194="",N194="",P194=""),"UNRESOLVED - ROW INPUT",IF(NOT(OR(EXACT(B194,"CATEGORY / DEFINITION"),EXACT(B194,"PROBLEM / DIAGNOSTIC"),EXACT(B194,"COMPARISON / ALTERNATIVES"),EXACT(B194,"IMPLEMENTATION / EVIDENCE"),EXACT(B194,"PURCHASE / SELECTION"),EXACT(B194,"RISK / OBJECTION"),EXACT(B194,"OTHER"))),"INVALID - PROMPT FAMILY",IF(NOT(OR(EXACT(D194,"Google AI Overviews"),EXACT(D194,"Google AI Mode"),EXACT(D194,"ChatGPT search"),EXACT(D194,"Microsoft Copilot / Bing AI"),EXACT(D194,"Perplexity"),EXACT(D194,"Gemini"),EXACT(D194,"Other"))),"INVALID - SURFACE",IF(AND(NOT(EXACT(START!$B$10,"MULTI-SURFACE")),NOT(EXACT(D194,START!$B$10))),"INVALID - SURFACE OUT OF SCOPE",IF(AND(NOT(EXACT(START!$B$9,"MULTI-LOCALE")),NOT(EXACT(E194,START!$B$9))),"INVALID - LOCALE OUT OF SCOPE",IF(NOT(ISNUMBER(F194)),"INVALID - OBSERVED DATE",IF(OR(F194&lt;START!$B$11,F194&gt;START!$B$12),"INVALID - DATE OUT OF SCOPE",IF(NOT(OR(EXACT(H194,"BRAND / PROVIDER"),EXACT(H194,"CITED SOURCE"),EXACT(H194,"BRAND + SOURCE"),EXACT(H194,"OTHER"))),"INVALID - APPEARANCE TYPE",IF(NOT(OR(EXACT(I194,"DIRECT PROVIDER"),EXACT(I194,"SUBSTITUTE"),EXACT(I194,"PUBLISHER / REFERENCE"),EXACT(I194,"OFFICIAL AUTHORITY / DOCUMENTATION"),EXACT(I194,"MARKETPLACE / DIRECTORY / REVIEW"),EXACT(I194,"COMMUNITY / WITNESS"),EXACT(I194,"ANALYST / RESEARCH"),EXACT(I194,"UNRESOLVED"))),"INVALID - ROLE",IF(NOT(OR(EXACT(J194,"SAME BUYER + JOB"),EXACT(J194,"PARTIAL / SUBSTITUTE"),EXACT(J194,"NONE"),EXACT(J194,"UNKNOWN"))),"INVALID - BUYER OVERLAP",IF(NOT(OR(EXACT(M194,"YES"),EXACT(M194,"NO"),EXACT(M194,"NOT APPLICABLE / NO CITATION"))),"INVALID - PASSAGE CHECK",IF(AND(OR(EXACT(H194,"CITED SOURCE"),EXACT(H194,"BRAND + SOURCE")),EXACT(M194,"NOT APPLICABLE / NO CITATION")),"INVALID - CITATION/PASSAGE CONTRADICTION",IF(NOT(OR(EXACT(N194,"YES"),EXACT(N194,"NO - ONE OBSERVATION"),EXACT(N194,"NOT TESTED YET"))),"INVALID - REPEAT STATE",IF(EXACT(I194,"UNRESOLVED"),"UNRESOLVED - SOURCE ROLE",IF(EXACT(J194,"UNKNOWN"),"UNRESOLVED - BUYER OVERLAP",IF(AND(OR(EXACT(H194,"CITED SOURCE"),EXACT(H194,"BRAND + SOURCE")),EXACT(M194,"NO")),"EVIDENCE INSUFFICIENT - PASSAGE",IF(AND(OR(EXACT(H194,"CITED SOURCE"),EXACT(H194,"BRAND + SOURCE")),EXACT(M194,"YES"),OR(K194="",L194="")),"EVIDENCE INSUFFICIENT - CITATION DETAIL",IF(AND(EXACT(N194,"YES"),O194=""),"UNRESOLVED - REPEAT GROUP",IF(AND(EXACT(I194,"DIRECT PROVIDER"),EXACT(J194,"SAME BUYER + JOB")),"DIRECT COMPETITOR EVIDENCE",IF(AND(EXACT(I194,"SUBSTITUTE"),OR(EXACT(J194,"SAME BUYER + JOB"),EXACT(J194,"PARTIAL / SUBSTITUTE"))),"SUBSTITUTE COMPETITOR EVIDENCE",IF(AND(OR(EXACT(I194,"PUBLISHER / REFERENCE"),EXACT(I194,"OFFICIAL AUTHORITY / DOCUMENTATION"),EXACT(I194,"MARKETPLACE / DIRECTORY / REVIEW"),EXACT(I194,"COMMUNITY / WITNESS"),EXACT(I194,"ANALYST / RESEARCH")),EXACT(J194,"NONE")),"INFLUENTIAL NON-RIVAL SOURCE",IF(EXACT(J194,"NONE"),"NON-RIVAL EVIDENCE OBJECT","CLASSIFIED WITH BOUNDARY")))))))))))))))))))))))))</x:f>
      </x:c>
      <x:c r="S194" s="105" t="str">
        <x:f>IF(A194="","",IF(LEFT(R194,7)="INVALID","Correct the unsupported, contradictory, out-of-scope or duplicate controlled value before interpretation.",IF(R194="UNRESOLVED - START SCOPE","Complete START scope; row validity is intentionally blocked.",IF(R194="UNRESOLVED - ROW INPUT","Complete the required observation fields before interpretation.",IF(R194="UNRESOLVED - SOURCE ROLE","Inspect why the entity/source belongs in the answer and assign its role.",IF(R194="UNRESOLVED - BUYER OVERLAP","Establish same-buyer/same-job, substitute, partial or non-rival status.",IF(R194="UNRESOLVED - REPEAT GROUP","Assign the repeat observation to a repeat group before pattern comparison.",IF(R194="EVIDENCE INSUFFICIENT - PASSAGE","Open the cited source and record what claim or passage it supports.",IF(R194="EVIDENCE INSUFFICIENT - CITATION DETAIL","Record both the cited URL and the supported claim/passage before this citation-based observation can be shared.",IF(R194="DIRECT COMPETITOR EVIDENCE","Compare answer criteria, supporting sources and entity/product evidence before choosing an intervention.",IF(R194="SUBSTITUTE COMPETITOR EVIDENCE","Map substitution conditions and buyer trade-offs before treating the source as like-for-like.",IF(R194="INFLUENTIAL NON-RIVAL SOURCE","Route the gap to source, authority, entity or passage review - not the direct-competitor set.",IF(R194="NON-RIVAL EVIDENCE OBJECT","Use the observation only for the evidence/source role it performs.","Document the boundary before aggregation or handoff.")))))))))))))</x:f>
      </x:c>
      <x:c r="T194" s="105" t="str">
        <x:f>IF(A194="","",IF(OR(LEFT(R194,7)="INVALID",LEFT(R194,10)="UNRESOLVED",LEFT(R194,21)="EVIDENCE INSUFFICIENT",Q194="",P194=""),"NOT READY","READY TO SHARE"))</x:f>
      </x:c>
      <x:c r="U194" s="101"/>
    </x:row>
    <x:row r="195">
      <x:c r="A195" s="33"/>
      <x:c r="B195" s="33"/>
      <x:c r="C195" s="33"/>
      <x:c r="D195" s="33"/>
      <x:c r="E195" s="33"/>
      <x:c r="F195" s="64"/>
      <x:c r="G195" s="33"/>
      <x:c r="H195" s="33"/>
      <x:c r="I195" s="33"/>
      <x:c r="J195" s="33"/>
      <x:c r="K195" s="33"/>
      <x:c r="L195" s="33"/>
      <x:c r="M195" s="33"/>
      <x:c r="N195" s="101"/>
      <x:c r="O195" s="101"/>
      <x:c r="P195" s="101"/>
      <x:c r="Q195" s="101"/>
      <x:c r="R195" s="105" t="str">
        <x:f>IF(A195="","",IF(COUNTIF($A$2:$A$201,A195)&gt;1,"INVALID - DUPLICATE ID",IF(OR(START!$B$6="",START!$B$7="",START!$B$8="",START!$B$9="",START!$B$10="",START!$B$11="",START!$B$12=""),"UNRESOLVED - START SCOPE",IF(OR(B195="",C195="",D195="",E195="",F195="",G195="",H195="",I195="",J195="",M195="",N195="",P195=""),"UNRESOLVED - ROW INPUT",IF(NOT(OR(EXACT(B195,"CATEGORY / DEFINITION"),EXACT(B195,"PROBLEM / DIAGNOSTIC"),EXACT(B195,"COMPARISON / ALTERNATIVES"),EXACT(B195,"IMPLEMENTATION / EVIDENCE"),EXACT(B195,"PURCHASE / SELECTION"),EXACT(B195,"RISK / OBJECTION"),EXACT(B195,"OTHER"))),"INVALID - PROMPT FAMILY",IF(NOT(OR(EXACT(D195,"Google AI Overviews"),EXACT(D195,"Google AI Mode"),EXACT(D195,"ChatGPT search"),EXACT(D195,"Microsoft Copilot / Bing AI"),EXACT(D195,"Perplexity"),EXACT(D195,"Gemini"),EXACT(D195,"Other"))),"INVALID - SURFACE",IF(AND(NOT(EXACT(START!$B$10,"MULTI-SURFACE")),NOT(EXACT(D195,START!$B$10))),"INVALID - SURFACE OUT OF SCOPE",IF(AND(NOT(EXACT(START!$B$9,"MULTI-LOCALE")),NOT(EXACT(E195,START!$B$9))),"INVALID - LOCALE OUT OF SCOPE",IF(NOT(ISNUMBER(F195)),"INVALID - OBSERVED DATE",IF(OR(F195&lt;START!$B$11,F195&gt;START!$B$12),"INVALID - DATE OUT OF SCOPE",IF(NOT(OR(EXACT(H195,"BRAND / PROVIDER"),EXACT(H195,"CITED SOURCE"),EXACT(H195,"BRAND + SOURCE"),EXACT(H195,"OTHER"))),"INVALID - APPEARANCE TYPE",IF(NOT(OR(EXACT(I195,"DIRECT PROVIDER"),EXACT(I195,"SUBSTITUTE"),EXACT(I195,"PUBLISHER / REFERENCE"),EXACT(I195,"OFFICIAL AUTHORITY / DOCUMENTATION"),EXACT(I195,"MARKETPLACE / DIRECTORY / REVIEW"),EXACT(I195,"COMMUNITY / WITNESS"),EXACT(I195,"ANALYST / RESEARCH"),EXACT(I195,"UNRESOLVED"))),"INVALID - ROLE",IF(NOT(OR(EXACT(J195,"SAME BUYER + JOB"),EXACT(J195,"PARTIAL / SUBSTITUTE"),EXACT(J195,"NONE"),EXACT(J195,"UNKNOWN"))),"INVALID - BUYER OVERLAP",IF(NOT(OR(EXACT(M195,"YES"),EXACT(M195,"NO"),EXACT(M195,"NOT APPLICABLE / NO CITATION"))),"INVALID - PASSAGE CHECK",IF(AND(OR(EXACT(H195,"CITED SOURCE"),EXACT(H195,"BRAND + SOURCE")),EXACT(M195,"NOT APPLICABLE / NO CITATION")),"INVALID - CITATION/PASSAGE CONTRADICTION",IF(NOT(OR(EXACT(N195,"YES"),EXACT(N195,"NO - ONE OBSERVATION"),EXACT(N195,"NOT TESTED YET"))),"INVALID - REPEAT STATE",IF(EXACT(I195,"UNRESOLVED"),"UNRESOLVED - SOURCE ROLE",IF(EXACT(J195,"UNKNOWN"),"UNRESOLVED - BUYER OVERLAP",IF(AND(OR(EXACT(H195,"CITED SOURCE"),EXACT(H195,"BRAND + SOURCE")),EXACT(M195,"NO")),"EVIDENCE INSUFFICIENT - PASSAGE",IF(AND(OR(EXACT(H195,"CITED SOURCE"),EXACT(H195,"BRAND + SOURCE")),EXACT(M195,"YES"),OR(K195="",L195="")),"EVIDENCE INSUFFICIENT - CITATION DETAIL",IF(AND(EXACT(N195,"YES"),O195=""),"UNRESOLVED - REPEAT GROUP",IF(AND(EXACT(I195,"DIRECT PROVIDER"),EXACT(J195,"SAME BUYER + JOB")),"DIRECT COMPETITOR EVIDENCE",IF(AND(EXACT(I195,"SUBSTITUTE"),OR(EXACT(J195,"SAME BUYER + JOB"),EXACT(J195,"PARTIAL / SUBSTITUTE"))),"SUBSTITUTE COMPETITOR EVIDENCE",IF(AND(OR(EXACT(I195,"PUBLISHER / REFERENCE"),EXACT(I195,"OFFICIAL AUTHORITY / DOCUMENTATION"),EXACT(I195,"MARKETPLACE / DIRECTORY / REVIEW"),EXACT(I195,"COMMUNITY / WITNESS"),EXACT(I195,"ANALYST / RESEARCH")),EXACT(J195,"NONE")),"INFLUENTIAL NON-RIVAL SOURCE",IF(EXACT(J195,"NONE"),"NON-RIVAL EVIDENCE OBJECT","CLASSIFIED WITH BOUNDARY")))))))))))))))))))))))))</x:f>
      </x:c>
      <x:c r="S195" s="105" t="str">
        <x:f>IF(A195="","",IF(LEFT(R195,7)="INVALID","Correct the unsupported, contradictory, out-of-scope or duplicate controlled value before interpretation.",IF(R195="UNRESOLVED - START SCOPE","Complete START scope; row validity is intentionally blocked.",IF(R195="UNRESOLVED - ROW INPUT","Complete the required observation fields before interpretation.",IF(R195="UNRESOLVED - SOURCE ROLE","Inspect why the entity/source belongs in the answer and assign its role.",IF(R195="UNRESOLVED - BUYER OVERLAP","Establish same-buyer/same-job, substitute, partial or non-rival status.",IF(R195="UNRESOLVED - REPEAT GROUP","Assign the repeat observation to a repeat group before pattern comparison.",IF(R195="EVIDENCE INSUFFICIENT - PASSAGE","Open the cited source and record what claim or passage it supports.",IF(R195="EVIDENCE INSUFFICIENT - CITATION DETAIL","Record both the cited URL and the supported claim/passage before this citation-based observation can be shared.",IF(R195="DIRECT COMPETITOR EVIDENCE","Compare answer criteria, supporting sources and entity/product evidence before choosing an intervention.",IF(R195="SUBSTITUTE COMPETITOR EVIDENCE","Map substitution conditions and buyer trade-offs before treating the source as like-for-like.",IF(R195="INFLUENTIAL NON-RIVAL SOURCE","Route the gap to source, authority, entity or passage review - not the direct-competitor set.",IF(R195="NON-RIVAL EVIDENCE OBJECT","Use the observation only for the evidence/source role it performs.","Document the boundary before aggregation or handoff.")))))))))))))</x:f>
      </x:c>
      <x:c r="T195" s="105" t="str">
        <x:f>IF(A195="","",IF(OR(LEFT(R195,7)="INVALID",LEFT(R195,10)="UNRESOLVED",LEFT(R195,21)="EVIDENCE INSUFFICIENT",Q195="",P195=""),"NOT READY","READY TO SHARE"))</x:f>
      </x:c>
      <x:c r="U195" s="101"/>
    </x:row>
    <x:row r="196">
      <x:c r="A196" s="33"/>
      <x:c r="B196" s="33"/>
      <x:c r="C196" s="33"/>
      <x:c r="D196" s="33"/>
      <x:c r="E196" s="33"/>
      <x:c r="F196" s="64"/>
      <x:c r="G196" s="33"/>
      <x:c r="H196" s="33"/>
      <x:c r="I196" s="33"/>
      <x:c r="J196" s="33"/>
      <x:c r="K196" s="33"/>
      <x:c r="L196" s="33"/>
      <x:c r="M196" s="33"/>
      <x:c r="N196" s="101"/>
      <x:c r="O196" s="101"/>
      <x:c r="P196" s="101"/>
      <x:c r="Q196" s="101"/>
      <x:c r="R196" s="105" t="str">
        <x:f>IF(A196="","",IF(COUNTIF($A$2:$A$201,A196)&gt;1,"INVALID - DUPLICATE ID",IF(OR(START!$B$6="",START!$B$7="",START!$B$8="",START!$B$9="",START!$B$10="",START!$B$11="",START!$B$12=""),"UNRESOLVED - START SCOPE",IF(OR(B196="",C196="",D196="",E196="",F196="",G196="",H196="",I196="",J196="",M196="",N196="",P196=""),"UNRESOLVED - ROW INPUT",IF(NOT(OR(EXACT(B196,"CATEGORY / DEFINITION"),EXACT(B196,"PROBLEM / DIAGNOSTIC"),EXACT(B196,"COMPARISON / ALTERNATIVES"),EXACT(B196,"IMPLEMENTATION / EVIDENCE"),EXACT(B196,"PURCHASE / SELECTION"),EXACT(B196,"RISK / OBJECTION"),EXACT(B196,"OTHER"))),"INVALID - PROMPT FAMILY",IF(NOT(OR(EXACT(D196,"Google AI Overviews"),EXACT(D196,"Google AI Mode"),EXACT(D196,"ChatGPT search"),EXACT(D196,"Microsoft Copilot / Bing AI"),EXACT(D196,"Perplexity"),EXACT(D196,"Gemini"),EXACT(D196,"Other"))),"INVALID - SURFACE",IF(AND(NOT(EXACT(START!$B$10,"MULTI-SURFACE")),NOT(EXACT(D196,START!$B$10))),"INVALID - SURFACE OUT OF SCOPE",IF(AND(NOT(EXACT(START!$B$9,"MULTI-LOCALE")),NOT(EXACT(E196,START!$B$9))),"INVALID - LOCALE OUT OF SCOPE",IF(NOT(ISNUMBER(F196)),"INVALID - OBSERVED DATE",IF(OR(F196&lt;START!$B$11,F196&gt;START!$B$12),"INVALID - DATE OUT OF SCOPE",IF(NOT(OR(EXACT(H196,"BRAND / PROVIDER"),EXACT(H196,"CITED SOURCE"),EXACT(H196,"BRAND + SOURCE"),EXACT(H196,"OTHER"))),"INVALID - APPEARANCE TYPE",IF(NOT(OR(EXACT(I196,"DIRECT PROVIDER"),EXACT(I196,"SUBSTITUTE"),EXACT(I196,"PUBLISHER / REFERENCE"),EXACT(I196,"OFFICIAL AUTHORITY / DOCUMENTATION"),EXACT(I196,"MARKETPLACE / DIRECTORY / REVIEW"),EXACT(I196,"COMMUNITY / WITNESS"),EXACT(I196,"ANALYST / RESEARCH"),EXACT(I196,"UNRESOLVED"))),"INVALID - ROLE",IF(NOT(OR(EXACT(J196,"SAME BUYER + JOB"),EXACT(J196,"PARTIAL / SUBSTITUTE"),EXACT(J196,"NONE"),EXACT(J196,"UNKNOWN"))),"INVALID - BUYER OVERLAP",IF(NOT(OR(EXACT(M196,"YES"),EXACT(M196,"NO"),EXACT(M196,"NOT APPLICABLE / NO CITATION"))),"INVALID - PASSAGE CHECK",IF(AND(OR(EXACT(H196,"CITED SOURCE"),EXACT(H196,"BRAND + SOURCE")),EXACT(M196,"NOT APPLICABLE / NO CITATION")),"INVALID - CITATION/PASSAGE CONTRADICTION",IF(NOT(OR(EXACT(N196,"YES"),EXACT(N196,"NO - ONE OBSERVATION"),EXACT(N196,"NOT TESTED YET"))),"INVALID - REPEAT STATE",IF(EXACT(I196,"UNRESOLVED"),"UNRESOLVED - SOURCE ROLE",IF(EXACT(J196,"UNKNOWN"),"UNRESOLVED - BUYER OVERLAP",IF(AND(OR(EXACT(H196,"CITED SOURCE"),EXACT(H196,"BRAND + SOURCE")),EXACT(M196,"NO")),"EVIDENCE INSUFFICIENT - PASSAGE",IF(AND(OR(EXACT(H196,"CITED SOURCE"),EXACT(H196,"BRAND + SOURCE")),EXACT(M196,"YES"),OR(K196="",L196="")),"EVIDENCE INSUFFICIENT - CITATION DETAIL",IF(AND(EXACT(N196,"YES"),O196=""),"UNRESOLVED - REPEAT GROUP",IF(AND(EXACT(I196,"DIRECT PROVIDER"),EXACT(J196,"SAME BUYER + JOB")),"DIRECT COMPETITOR EVIDENCE",IF(AND(EXACT(I196,"SUBSTITUTE"),OR(EXACT(J196,"SAME BUYER + JOB"),EXACT(J196,"PARTIAL / SUBSTITUTE"))),"SUBSTITUTE COMPETITOR EVIDENCE",IF(AND(OR(EXACT(I196,"PUBLISHER / REFERENCE"),EXACT(I196,"OFFICIAL AUTHORITY / DOCUMENTATION"),EXACT(I196,"MARKETPLACE / DIRECTORY / REVIEW"),EXACT(I196,"COMMUNITY / WITNESS"),EXACT(I196,"ANALYST / RESEARCH")),EXACT(J196,"NONE")),"INFLUENTIAL NON-RIVAL SOURCE",IF(EXACT(J196,"NONE"),"NON-RIVAL EVIDENCE OBJECT","CLASSIFIED WITH BOUNDARY")))))))))))))))))))))))))</x:f>
      </x:c>
      <x:c r="S196" s="105" t="str">
        <x:f>IF(A196="","",IF(LEFT(R196,7)="INVALID","Correct the unsupported, contradictory, out-of-scope or duplicate controlled value before interpretation.",IF(R196="UNRESOLVED - START SCOPE","Complete START scope; row validity is intentionally blocked.",IF(R196="UNRESOLVED - ROW INPUT","Complete the required observation fields before interpretation.",IF(R196="UNRESOLVED - SOURCE ROLE","Inspect why the entity/source belongs in the answer and assign its role.",IF(R196="UNRESOLVED - BUYER OVERLAP","Establish same-buyer/same-job, substitute, partial or non-rival status.",IF(R196="UNRESOLVED - REPEAT GROUP","Assign the repeat observation to a repeat group before pattern comparison.",IF(R196="EVIDENCE INSUFFICIENT - PASSAGE","Open the cited source and record what claim or passage it supports.",IF(R196="EVIDENCE INSUFFICIENT - CITATION DETAIL","Record both the cited URL and the supported claim/passage before this citation-based observation can be shared.",IF(R196="DIRECT COMPETITOR EVIDENCE","Compare answer criteria, supporting sources and entity/product evidence before choosing an intervention.",IF(R196="SUBSTITUTE COMPETITOR EVIDENCE","Map substitution conditions and buyer trade-offs before treating the source as like-for-like.",IF(R196="INFLUENTIAL NON-RIVAL SOURCE","Route the gap to source, authority, entity or passage review - not the direct-competitor set.",IF(R196="NON-RIVAL EVIDENCE OBJECT","Use the observation only for the evidence/source role it performs.","Document the boundary before aggregation or handoff.")))))))))))))</x:f>
      </x:c>
      <x:c r="T196" s="105" t="str">
        <x:f>IF(A196="","",IF(OR(LEFT(R196,7)="INVALID",LEFT(R196,10)="UNRESOLVED",LEFT(R196,21)="EVIDENCE INSUFFICIENT",Q196="",P196=""),"NOT READY","READY TO SHARE"))</x:f>
      </x:c>
      <x:c r="U196" s="101"/>
    </x:row>
    <x:row r="197">
      <x:c r="A197" s="33"/>
      <x:c r="B197" s="33"/>
      <x:c r="C197" s="33"/>
      <x:c r="D197" s="33"/>
      <x:c r="E197" s="33"/>
      <x:c r="F197" s="64"/>
      <x:c r="G197" s="33"/>
      <x:c r="H197" s="33"/>
      <x:c r="I197" s="33"/>
      <x:c r="J197" s="33"/>
      <x:c r="K197" s="33"/>
      <x:c r="L197" s="33"/>
      <x:c r="M197" s="33"/>
      <x:c r="N197" s="101"/>
      <x:c r="O197" s="101"/>
      <x:c r="P197" s="101"/>
      <x:c r="Q197" s="101"/>
      <x:c r="R197" s="105" t="str">
        <x:f>IF(A197="","",IF(COUNTIF($A$2:$A$201,A197)&gt;1,"INVALID - DUPLICATE ID",IF(OR(START!$B$6="",START!$B$7="",START!$B$8="",START!$B$9="",START!$B$10="",START!$B$11="",START!$B$12=""),"UNRESOLVED - START SCOPE",IF(OR(B197="",C197="",D197="",E197="",F197="",G197="",H197="",I197="",J197="",M197="",N197="",P197=""),"UNRESOLVED - ROW INPUT",IF(NOT(OR(EXACT(B197,"CATEGORY / DEFINITION"),EXACT(B197,"PROBLEM / DIAGNOSTIC"),EXACT(B197,"COMPARISON / ALTERNATIVES"),EXACT(B197,"IMPLEMENTATION / EVIDENCE"),EXACT(B197,"PURCHASE / SELECTION"),EXACT(B197,"RISK / OBJECTION"),EXACT(B197,"OTHER"))),"INVALID - PROMPT FAMILY",IF(NOT(OR(EXACT(D197,"Google AI Overviews"),EXACT(D197,"Google AI Mode"),EXACT(D197,"ChatGPT search"),EXACT(D197,"Microsoft Copilot / Bing AI"),EXACT(D197,"Perplexity"),EXACT(D197,"Gemini"),EXACT(D197,"Other"))),"INVALID - SURFACE",IF(AND(NOT(EXACT(START!$B$10,"MULTI-SURFACE")),NOT(EXACT(D197,START!$B$10))),"INVALID - SURFACE OUT OF SCOPE",IF(AND(NOT(EXACT(START!$B$9,"MULTI-LOCALE")),NOT(EXACT(E197,START!$B$9))),"INVALID - LOCALE OUT OF SCOPE",IF(NOT(ISNUMBER(F197)),"INVALID - OBSERVED DATE",IF(OR(F197&lt;START!$B$11,F197&gt;START!$B$12),"INVALID - DATE OUT OF SCOPE",IF(NOT(OR(EXACT(H197,"BRAND / PROVIDER"),EXACT(H197,"CITED SOURCE"),EXACT(H197,"BRAND + SOURCE"),EXACT(H197,"OTHER"))),"INVALID - APPEARANCE TYPE",IF(NOT(OR(EXACT(I197,"DIRECT PROVIDER"),EXACT(I197,"SUBSTITUTE"),EXACT(I197,"PUBLISHER / REFERENCE"),EXACT(I197,"OFFICIAL AUTHORITY / DOCUMENTATION"),EXACT(I197,"MARKETPLACE / DIRECTORY / REVIEW"),EXACT(I197,"COMMUNITY / WITNESS"),EXACT(I197,"ANALYST / RESEARCH"),EXACT(I197,"UNRESOLVED"))),"INVALID - ROLE",IF(NOT(OR(EXACT(J197,"SAME BUYER + JOB"),EXACT(J197,"PARTIAL / SUBSTITUTE"),EXACT(J197,"NONE"),EXACT(J197,"UNKNOWN"))),"INVALID - BUYER OVERLAP",IF(NOT(OR(EXACT(M197,"YES"),EXACT(M197,"NO"),EXACT(M197,"NOT APPLICABLE / NO CITATION"))),"INVALID - PASSAGE CHECK",IF(AND(OR(EXACT(H197,"CITED SOURCE"),EXACT(H197,"BRAND + SOURCE")),EXACT(M197,"NOT APPLICABLE / NO CITATION")),"INVALID - CITATION/PASSAGE CONTRADICTION",IF(NOT(OR(EXACT(N197,"YES"),EXACT(N197,"NO - ONE OBSERVATION"),EXACT(N197,"NOT TESTED YET"))),"INVALID - REPEAT STATE",IF(EXACT(I197,"UNRESOLVED"),"UNRESOLVED - SOURCE ROLE",IF(EXACT(J197,"UNKNOWN"),"UNRESOLVED - BUYER OVERLAP",IF(AND(OR(EXACT(H197,"CITED SOURCE"),EXACT(H197,"BRAND + SOURCE")),EXACT(M197,"NO")),"EVIDENCE INSUFFICIENT - PASSAGE",IF(AND(OR(EXACT(H197,"CITED SOURCE"),EXACT(H197,"BRAND + SOURCE")),EXACT(M197,"YES"),OR(K197="",L197="")),"EVIDENCE INSUFFICIENT - CITATION DETAIL",IF(AND(EXACT(N197,"YES"),O197=""),"UNRESOLVED - REPEAT GROUP",IF(AND(EXACT(I197,"DIRECT PROVIDER"),EXACT(J197,"SAME BUYER + JOB")),"DIRECT COMPETITOR EVIDENCE",IF(AND(EXACT(I197,"SUBSTITUTE"),OR(EXACT(J197,"SAME BUYER + JOB"),EXACT(J197,"PARTIAL / SUBSTITUTE"))),"SUBSTITUTE COMPETITOR EVIDENCE",IF(AND(OR(EXACT(I197,"PUBLISHER / REFERENCE"),EXACT(I197,"OFFICIAL AUTHORITY / DOCUMENTATION"),EXACT(I197,"MARKETPLACE / DIRECTORY / REVIEW"),EXACT(I197,"COMMUNITY / WITNESS"),EXACT(I197,"ANALYST / RESEARCH")),EXACT(J197,"NONE")),"INFLUENTIAL NON-RIVAL SOURCE",IF(EXACT(J197,"NONE"),"NON-RIVAL EVIDENCE OBJECT","CLASSIFIED WITH BOUNDARY")))))))))))))))))))))))))</x:f>
      </x:c>
      <x:c r="S197" s="105" t="str">
        <x:f>IF(A197="","",IF(LEFT(R197,7)="INVALID","Correct the unsupported, contradictory, out-of-scope or duplicate controlled value before interpretation.",IF(R197="UNRESOLVED - START SCOPE","Complete START scope; row validity is intentionally blocked.",IF(R197="UNRESOLVED - ROW INPUT","Complete the required observation fields before interpretation.",IF(R197="UNRESOLVED - SOURCE ROLE","Inspect why the entity/source belongs in the answer and assign its role.",IF(R197="UNRESOLVED - BUYER OVERLAP","Establish same-buyer/same-job, substitute, partial or non-rival status.",IF(R197="UNRESOLVED - REPEAT GROUP","Assign the repeat observation to a repeat group before pattern comparison.",IF(R197="EVIDENCE INSUFFICIENT - PASSAGE","Open the cited source and record what claim or passage it supports.",IF(R197="EVIDENCE INSUFFICIENT - CITATION DETAIL","Record both the cited URL and the supported claim/passage before this citation-based observation can be shared.",IF(R197="DIRECT COMPETITOR EVIDENCE","Compare answer criteria, supporting sources and entity/product evidence before choosing an intervention.",IF(R197="SUBSTITUTE COMPETITOR EVIDENCE","Map substitution conditions and buyer trade-offs before treating the source as like-for-like.",IF(R197="INFLUENTIAL NON-RIVAL SOURCE","Route the gap to source, authority, entity or passage review - not the direct-competitor set.",IF(R197="NON-RIVAL EVIDENCE OBJECT","Use the observation only for the evidence/source role it performs.","Document the boundary before aggregation or handoff.")))))))))))))</x:f>
      </x:c>
      <x:c r="T197" s="105" t="str">
        <x:f>IF(A197="","",IF(OR(LEFT(R197,7)="INVALID",LEFT(R197,10)="UNRESOLVED",LEFT(R197,21)="EVIDENCE INSUFFICIENT",Q197="",P197=""),"NOT READY","READY TO SHARE"))</x:f>
      </x:c>
      <x:c r="U197" s="101"/>
    </x:row>
    <x:row r="198">
      <x:c r="A198" s="33"/>
      <x:c r="B198" s="33"/>
      <x:c r="C198" s="33"/>
      <x:c r="D198" s="33"/>
      <x:c r="E198" s="33"/>
      <x:c r="F198" s="64"/>
      <x:c r="G198" s="33"/>
      <x:c r="H198" s="33"/>
      <x:c r="I198" s="33"/>
      <x:c r="J198" s="33"/>
      <x:c r="K198" s="33"/>
      <x:c r="L198" s="33"/>
      <x:c r="M198" s="33"/>
      <x:c r="N198" s="101"/>
      <x:c r="O198" s="101"/>
      <x:c r="P198" s="101"/>
      <x:c r="Q198" s="101"/>
      <x:c r="R198" s="105" t="str">
        <x:f>IF(A198="","",IF(COUNTIF($A$2:$A$201,A198)&gt;1,"INVALID - DUPLICATE ID",IF(OR(START!$B$6="",START!$B$7="",START!$B$8="",START!$B$9="",START!$B$10="",START!$B$11="",START!$B$12=""),"UNRESOLVED - START SCOPE",IF(OR(B198="",C198="",D198="",E198="",F198="",G198="",H198="",I198="",J198="",M198="",N198="",P198=""),"UNRESOLVED - ROW INPUT",IF(NOT(OR(EXACT(B198,"CATEGORY / DEFINITION"),EXACT(B198,"PROBLEM / DIAGNOSTIC"),EXACT(B198,"COMPARISON / ALTERNATIVES"),EXACT(B198,"IMPLEMENTATION / EVIDENCE"),EXACT(B198,"PURCHASE / SELECTION"),EXACT(B198,"RISK / OBJECTION"),EXACT(B198,"OTHER"))),"INVALID - PROMPT FAMILY",IF(NOT(OR(EXACT(D198,"Google AI Overviews"),EXACT(D198,"Google AI Mode"),EXACT(D198,"ChatGPT search"),EXACT(D198,"Microsoft Copilot / Bing AI"),EXACT(D198,"Perplexity"),EXACT(D198,"Gemini"),EXACT(D198,"Other"))),"INVALID - SURFACE",IF(AND(NOT(EXACT(START!$B$10,"MULTI-SURFACE")),NOT(EXACT(D198,START!$B$10))),"INVALID - SURFACE OUT OF SCOPE",IF(AND(NOT(EXACT(START!$B$9,"MULTI-LOCALE")),NOT(EXACT(E198,START!$B$9))),"INVALID - LOCALE OUT OF SCOPE",IF(NOT(ISNUMBER(F198)),"INVALID - OBSERVED DATE",IF(OR(F198&lt;START!$B$11,F198&gt;START!$B$12),"INVALID - DATE OUT OF SCOPE",IF(NOT(OR(EXACT(H198,"BRAND / PROVIDER"),EXACT(H198,"CITED SOURCE"),EXACT(H198,"BRAND + SOURCE"),EXACT(H198,"OTHER"))),"INVALID - APPEARANCE TYPE",IF(NOT(OR(EXACT(I198,"DIRECT PROVIDER"),EXACT(I198,"SUBSTITUTE"),EXACT(I198,"PUBLISHER / REFERENCE"),EXACT(I198,"OFFICIAL AUTHORITY / DOCUMENTATION"),EXACT(I198,"MARKETPLACE / DIRECTORY / REVIEW"),EXACT(I198,"COMMUNITY / WITNESS"),EXACT(I198,"ANALYST / RESEARCH"),EXACT(I198,"UNRESOLVED"))),"INVALID - ROLE",IF(NOT(OR(EXACT(J198,"SAME BUYER + JOB"),EXACT(J198,"PARTIAL / SUBSTITUTE"),EXACT(J198,"NONE"),EXACT(J198,"UNKNOWN"))),"INVALID - BUYER OVERLAP",IF(NOT(OR(EXACT(M198,"YES"),EXACT(M198,"NO"),EXACT(M198,"NOT APPLICABLE / NO CITATION"))),"INVALID - PASSAGE CHECK",IF(AND(OR(EXACT(H198,"CITED SOURCE"),EXACT(H198,"BRAND + SOURCE")),EXACT(M198,"NOT APPLICABLE / NO CITATION")),"INVALID - CITATION/PASSAGE CONTRADICTION",IF(NOT(OR(EXACT(N198,"YES"),EXACT(N198,"NO - ONE OBSERVATION"),EXACT(N198,"NOT TESTED YET"))),"INVALID - REPEAT STATE",IF(EXACT(I198,"UNRESOLVED"),"UNRESOLVED - SOURCE ROLE",IF(EXACT(J198,"UNKNOWN"),"UNRESOLVED - BUYER OVERLAP",IF(AND(OR(EXACT(H198,"CITED SOURCE"),EXACT(H198,"BRAND + SOURCE")),EXACT(M198,"NO")),"EVIDENCE INSUFFICIENT - PASSAGE",IF(AND(OR(EXACT(H198,"CITED SOURCE"),EXACT(H198,"BRAND + SOURCE")),EXACT(M198,"YES"),OR(K198="",L198="")),"EVIDENCE INSUFFICIENT - CITATION DETAIL",IF(AND(EXACT(N198,"YES"),O198=""),"UNRESOLVED - REPEAT GROUP",IF(AND(EXACT(I198,"DIRECT PROVIDER"),EXACT(J198,"SAME BUYER + JOB")),"DIRECT COMPETITOR EVIDENCE",IF(AND(EXACT(I198,"SUBSTITUTE"),OR(EXACT(J198,"SAME BUYER + JOB"),EXACT(J198,"PARTIAL / SUBSTITUTE"))),"SUBSTITUTE COMPETITOR EVIDENCE",IF(AND(OR(EXACT(I198,"PUBLISHER / REFERENCE"),EXACT(I198,"OFFICIAL AUTHORITY / DOCUMENTATION"),EXACT(I198,"MARKETPLACE / DIRECTORY / REVIEW"),EXACT(I198,"COMMUNITY / WITNESS"),EXACT(I198,"ANALYST / RESEARCH")),EXACT(J198,"NONE")),"INFLUENTIAL NON-RIVAL SOURCE",IF(EXACT(J198,"NONE"),"NON-RIVAL EVIDENCE OBJECT","CLASSIFIED WITH BOUNDARY")))))))))))))))))))))))))</x:f>
      </x:c>
      <x:c r="S198" s="105" t="str">
        <x:f>IF(A198="","",IF(LEFT(R198,7)="INVALID","Correct the unsupported, contradictory, out-of-scope or duplicate controlled value before interpretation.",IF(R198="UNRESOLVED - START SCOPE","Complete START scope; row validity is intentionally blocked.",IF(R198="UNRESOLVED - ROW INPUT","Complete the required observation fields before interpretation.",IF(R198="UNRESOLVED - SOURCE ROLE","Inspect why the entity/source belongs in the answer and assign its role.",IF(R198="UNRESOLVED - BUYER OVERLAP","Establish same-buyer/same-job, substitute, partial or non-rival status.",IF(R198="UNRESOLVED - REPEAT GROUP","Assign the repeat observation to a repeat group before pattern comparison.",IF(R198="EVIDENCE INSUFFICIENT - PASSAGE","Open the cited source and record what claim or passage it supports.",IF(R198="EVIDENCE INSUFFICIENT - CITATION DETAIL","Record both the cited URL and the supported claim/passage before this citation-based observation can be shared.",IF(R198="DIRECT COMPETITOR EVIDENCE","Compare answer criteria, supporting sources and entity/product evidence before choosing an intervention.",IF(R198="SUBSTITUTE COMPETITOR EVIDENCE","Map substitution conditions and buyer trade-offs before treating the source as like-for-like.",IF(R198="INFLUENTIAL NON-RIVAL SOURCE","Route the gap to source, authority, entity or passage review - not the direct-competitor set.",IF(R198="NON-RIVAL EVIDENCE OBJECT","Use the observation only for the evidence/source role it performs.","Document the boundary before aggregation or handoff.")))))))))))))</x:f>
      </x:c>
      <x:c r="T198" s="105" t="str">
        <x:f>IF(A198="","",IF(OR(LEFT(R198,7)="INVALID",LEFT(R198,10)="UNRESOLVED",LEFT(R198,21)="EVIDENCE INSUFFICIENT",Q198="",P198=""),"NOT READY","READY TO SHARE"))</x:f>
      </x:c>
      <x:c r="U198" s="101"/>
    </x:row>
    <x:row r="199">
      <x:c r="A199" s="33"/>
      <x:c r="B199" s="33"/>
      <x:c r="C199" s="33"/>
      <x:c r="D199" s="33"/>
      <x:c r="E199" s="33"/>
      <x:c r="F199" s="64"/>
      <x:c r="G199" s="33"/>
      <x:c r="H199" s="33"/>
      <x:c r="I199" s="33"/>
      <x:c r="J199" s="33"/>
      <x:c r="K199" s="33"/>
      <x:c r="L199" s="33"/>
      <x:c r="M199" s="33"/>
      <x:c r="N199" s="101"/>
      <x:c r="O199" s="101"/>
      <x:c r="P199" s="101"/>
      <x:c r="Q199" s="101"/>
      <x:c r="R199" s="105" t="str">
        <x:f>IF(A199="","",IF(COUNTIF($A$2:$A$201,A199)&gt;1,"INVALID - DUPLICATE ID",IF(OR(START!$B$6="",START!$B$7="",START!$B$8="",START!$B$9="",START!$B$10="",START!$B$11="",START!$B$12=""),"UNRESOLVED - START SCOPE",IF(OR(B199="",C199="",D199="",E199="",F199="",G199="",H199="",I199="",J199="",M199="",N199="",P199=""),"UNRESOLVED - ROW INPUT",IF(NOT(OR(EXACT(B199,"CATEGORY / DEFINITION"),EXACT(B199,"PROBLEM / DIAGNOSTIC"),EXACT(B199,"COMPARISON / ALTERNATIVES"),EXACT(B199,"IMPLEMENTATION / EVIDENCE"),EXACT(B199,"PURCHASE / SELECTION"),EXACT(B199,"RISK / OBJECTION"),EXACT(B199,"OTHER"))),"INVALID - PROMPT FAMILY",IF(NOT(OR(EXACT(D199,"Google AI Overviews"),EXACT(D199,"Google AI Mode"),EXACT(D199,"ChatGPT search"),EXACT(D199,"Microsoft Copilot / Bing AI"),EXACT(D199,"Perplexity"),EXACT(D199,"Gemini"),EXACT(D199,"Other"))),"INVALID - SURFACE",IF(AND(NOT(EXACT(START!$B$10,"MULTI-SURFACE")),NOT(EXACT(D199,START!$B$10))),"INVALID - SURFACE OUT OF SCOPE",IF(AND(NOT(EXACT(START!$B$9,"MULTI-LOCALE")),NOT(EXACT(E199,START!$B$9))),"INVALID - LOCALE OUT OF SCOPE",IF(NOT(ISNUMBER(F199)),"INVALID - OBSERVED DATE",IF(OR(F199&lt;START!$B$11,F199&gt;START!$B$12),"INVALID - DATE OUT OF SCOPE",IF(NOT(OR(EXACT(H199,"BRAND / PROVIDER"),EXACT(H199,"CITED SOURCE"),EXACT(H199,"BRAND + SOURCE"),EXACT(H199,"OTHER"))),"INVALID - APPEARANCE TYPE",IF(NOT(OR(EXACT(I199,"DIRECT PROVIDER"),EXACT(I199,"SUBSTITUTE"),EXACT(I199,"PUBLISHER / REFERENCE"),EXACT(I199,"OFFICIAL AUTHORITY / DOCUMENTATION"),EXACT(I199,"MARKETPLACE / DIRECTORY / REVIEW"),EXACT(I199,"COMMUNITY / WITNESS"),EXACT(I199,"ANALYST / RESEARCH"),EXACT(I199,"UNRESOLVED"))),"INVALID - ROLE",IF(NOT(OR(EXACT(J199,"SAME BUYER + JOB"),EXACT(J199,"PARTIAL / SUBSTITUTE"),EXACT(J199,"NONE"),EXACT(J199,"UNKNOWN"))),"INVALID - BUYER OVERLAP",IF(NOT(OR(EXACT(M199,"YES"),EXACT(M199,"NO"),EXACT(M199,"NOT APPLICABLE / NO CITATION"))),"INVALID - PASSAGE CHECK",IF(AND(OR(EXACT(H199,"CITED SOURCE"),EXACT(H199,"BRAND + SOURCE")),EXACT(M199,"NOT APPLICABLE / NO CITATION")),"INVALID - CITATION/PASSAGE CONTRADICTION",IF(NOT(OR(EXACT(N199,"YES"),EXACT(N199,"NO - ONE OBSERVATION"),EXACT(N199,"NOT TESTED YET"))),"INVALID - REPEAT STATE",IF(EXACT(I199,"UNRESOLVED"),"UNRESOLVED - SOURCE ROLE",IF(EXACT(J199,"UNKNOWN"),"UNRESOLVED - BUYER OVERLAP",IF(AND(OR(EXACT(H199,"CITED SOURCE"),EXACT(H199,"BRAND + SOURCE")),EXACT(M199,"NO")),"EVIDENCE INSUFFICIENT - PASSAGE",IF(AND(OR(EXACT(H199,"CITED SOURCE"),EXACT(H199,"BRAND + SOURCE")),EXACT(M199,"YES"),OR(K199="",L199="")),"EVIDENCE INSUFFICIENT - CITATION DETAIL",IF(AND(EXACT(N199,"YES"),O199=""),"UNRESOLVED - REPEAT GROUP",IF(AND(EXACT(I199,"DIRECT PROVIDER"),EXACT(J199,"SAME BUYER + JOB")),"DIRECT COMPETITOR EVIDENCE",IF(AND(EXACT(I199,"SUBSTITUTE"),OR(EXACT(J199,"SAME BUYER + JOB"),EXACT(J199,"PARTIAL / SUBSTITUTE"))),"SUBSTITUTE COMPETITOR EVIDENCE",IF(AND(OR(EXACT(I199,"PUBLISHER / REFERENCE"),EXACT(I199,"OFFICIAL AUTHORITY / DOCUMENTATION"),EXACT(I199,"MARKETPLACE / DIRECTORY / REVIEW"),EXACT(I199,"COMMUNITY / WITNESS"),EXACT(I199,"ANALYST / RESEARCH")),EXACT(J199,"NONE")),"INFLUENTIAL NON-RIVAL SOURCE",IF(EXACT(J199,"NONE"),"NON-RIVAL EVIDENCE OBJECT","CLASSIFIED WITH BOUNDARY")))))))))))))))))))))))))</x:f>
      </x:c>
      <x:c r="S199" s="105" t="str">
        <x:f>IF(A199="","",IF(LEFT(R199,7)="INVALID","Correct the unsupported, contradictory, out-of-scope or duplicate controlled value before interpretation.",IF(R199="UNRESOLVED - START SCOPE","Complete START scope; row validity is intentionally blocked.",IF(R199="UNRESOLVED - ROW INPUT","Complete the required observation fields before interpretation.",IF(R199="UNRESOLVED - SOURCE ROLE","Inspect why the entity/source belongs in the answer and assign its role.",IF(R199="UNRESOLVED - BUYER OVERLAP","Establish same-buyer/same-job, substitute, partial or non-rival status.",IF(R199="UNRESOLVED - REPEAT GROUP","Assign the repeat observation to a repeat group before pattern comparison.",IF(R199="EVIDENCE INSUFFICIENT - PASSAGE","Open the cited source and record what claim or passage it supports.",IF(R199="EVIDENCE INSUFFICIENT - CITATION DETAIL","Record both the cited URL and the supported claim/passage before this citation-based observation can be shared.",IF(R199="DIRECT COMPETITOR EVIDENCE","Compare answer criteria, supporting sources and entity/product evidence before choosing an intervention.",IF(R199="SUBSTITUTE COMPETITOR EVIDENCE","Map substitution conditions and buyer trade-offs before treating the source as like-for-like.",IF(R199="INFLUENTIAL NON-RIVAL SOURCE","Route the gap to source, authority, entity or passage review - not the direct-competitor set.",IF(R199="NON-RIVAL EVIDENCE OBJECT","Use the observation only for the evidence/source role it performs.","Document the boundary before aggregation or handoff.")))))))))))))</x:f>
      </x:c>
      <x:c r="T199" s="105" t="str">
        <x:f>IF(A199="","",IF(OR(LEFT(R199,7)="INVALID",LEFT(R199,10)="UNRESOLVED",LEFT(R199,21)="EVIDENCE INSUFFICIENT",Q199="",P199=""),"NOT READY","READY TO SHARE"))</x:f>
      </x:c>
      <x:c r="U199" s="101"/>
    </x:row>
    <x:row r="200">
      <x:c r="A200" s="33"/>
      <x:c r="B200" s="33"/>
      <x:c r="C200" s="33"/>
      <x:c r="D200" s="33"/>
      <x:c r="E200" s="33"/>
      <x:c r="F200" s="64"/>
      <x:c r="G200" s="33"/>
      <x:c r="H200" s="33"/>
      <x:c r="I200" s="33"/>
      <x:c r="J200" s="33"/>
      <x:c r="K200" s="33"/>
      <x:c r="L200" s="33"/>
      <x:c r="M200" s="33"/>
      <x:c r="N200" s="101"/>
      <x:c r="O200" s="101"/>
      <x:c r="P200" s="101"/>
      <x:c r="Q200" s="101"/>
      <x:c r="R200" s="105" t="str">
        <x:f>IF(A200="","",IF(COUNTIF($A$2:$A$201,A200)&gt;1,"INVALID - DUPLICATE ID",IF(OR(START!$B$6="",START!$B$7="",START!$B$8="",START!$B$9="",START!$B$10="",START!$B$11="",START!$B$12=""),"UNRESOLVED - START SCOPE",IF(OR(B200="",C200="",D200="",E200="",F200="",G200="",H200="",I200="",J200="",M200="",N200="",P200=""),"UNRESOLVED - ROW INPUT",IF(NOT(OR(EXACT(B200,"CATEGORY / DEFINITION"),EXACT(B200,"PROBLEM / DIAGNOSTIC"),EXACT(B200,"COMPARISON / ALTERNATIVES"),EXACT(B200,"IMPLEMENTATION / EVIDENCE"),EXACT(B200,"PURCHASE / SELECTION"),EXACT(B200,"RISK / OBJECTION"),EXACT(B200,"OTHER"))),"INVALID - PROMPT FAMILY",IF(NOT(OR(EXACT(D200,"Google AI Overviews"),EXACT(D200,"Google AI Mode"),EXACT(D200,"ChatGPT search"),EXACT(D200,"Microsoft Copilot / Bing AI"),EXACT(D200,"Perplexity"),EXACT(D200,"Gemini"),EXACT(D200,"Other"))),"INVALID - SURFACE",IF(AND(NOT(EXACT(START!$B$10,"MULTI-SURFACE")),NOT(EXACT(D200,START!$B$10))),"INVALID - SURFACE OUT OF SCOPE",IF(AND(NOT(EXACT(START!$B$9,"MULTI-LOCALE")),NOT(EXACT(E200,START!$B$9))),"INVALID - LOCALE OUT OF SCOPE",IF(NOT(ISNUMBER(F200)),"INVALID - OBSERVED DATE",IF(OR(F200&lt;START!$B$11,F200&gt;START!$B$12),"INVALID - DATE OUT OF SCOPE",IF(NOT(OR(EXACT(H200,"BRAND / PROVIDER"),EXACT(H200,"CITED SOURCE"),EXACT(H200,"BRAND + SOURCE"),EXACT(H200,"OTHER"))),"INVALID - APPEARANCE TYPE",IF(NOT(OR(EXACT(I200,"DIRECT PROVIDER"),EXACT(I200,"SUBSTITUTE"),EXACT(I200,"PUBLISHER / REFERENCE"),EXACT(I200,"OFFICIAL AUTHORITY / DOCUMENTATION"),EXACT(I200,"MARKETPLACE / DIRECTORY / REVIEW"),EXACT(I200,"COMMUNITY / WITNESS"),EXACT(I200,"ANALYST / RESEARCH"),EXACT(I200,"UNRESOLVED"))),"INVALID - ROLE",IF(NOT(OR(EXACT(J200,"SAME BUYER + JOB"),EXACT(J200,"PARTIAL / SUBSTITUTE"),EXACT(J200,"NONE"),EXACT(J200,"UNKNOWN"))),"INVALID - BUYER OVERLAP",IF(NOT(OR(EXACT(M200,"YES"),EXACT(M200,"NO"),EXACT(M200,"NOT APPLICABLE / NO CITATION"))),"INVALID - PASSAGE CHECK",IF(AND(OR(EXACT(H200,"CITED SOURCE"),EXACT(H200,"BRAND + SOURCE")),EXACT(M200,"NOT APPLICABLE / NO CITATION")),"INVALID - CITATION/PASSAGE CONTRADICTION",IF(NOT(OR(EXACT(N200,"YES"),EXACT(N200,"NO - ONE OBSERVATION"),EXACT(N200,"NOT TESTED YET"))),"INVALID - REPEAT STATE",IF(EXACT(I200,"UNRESOLVED"),"UNRESOLVED - SOURCE ROLE",IF(EXACT(J200,"UNKNOWN"),"UNRESOLVED - BUYER OVERLAP",IF(AND(OR(EXACT(H200,"CITED SOURCE"),EXACT(H200,"BRAND + SOURCE")),EXACT(M200,"NO")),"EVIDENCE INSUFFICIENT - PASSAGE",IF(AND(OR(EXACT(H200,"CITED SOURCE"),EXACT(H200,"BRAND + SOURCE")),EXACT(M200,"YES"),OR(K200="",L200="")),"EVIDENCE INSUFFICIENT - CITATION DETAIL",IF(AND(EXACT(N200,"YES"),O200=""),"UNRESOLVED - REPEAT GROUP",IF(AND(EXACT(I200,"DIRECT PROVIDER"),EXACT(J200,"SAME BUYER + JOB")),"DIRECT COMPETITOR EVIDENCE",IF(AND(EXACT(I200,"SUBSTITUTE"),OR(EXACT(J200,"SAME BUYER + JOB"),EXACT(J200,"PARTIAL / SUBSTITUTE"))),"SUBSTITUTE COMPETITOR EVIDENCE",IF(AND(OR(EXACT(I200,"PUBLISHER / REFERENCE"),EXACT(I200,"OFFICIAL AUTHORITY / DOCUMENTATION"),EXACT(I200,"MARKETPLACE / DIRECTORY / REVIEW"),EXACT(I200,"COMMUNITY / WITNESS"),EXACT(I200,"ANALYST / RESEARCH")),EXACT(J200,"NONE")),"INFLUENTIAL NON-RIVAL SOURCE",IF(EXACT(J200,"NONE"),"NON-RIVAL EVIDENCE OBJECT","CLASSIFIED WITH BOUNDARY")))))))))))))))))))))))))</x:f>
      </x:c>
      <x:c r="S200" s="105" t="str">
        <x:f>IF(A200="","",IF(LEFT(R200,7)="INVALID","Correct the unsupported, contradictory, out-of-scope or duplicate controlled value before interpretation.",IF(R200="UNRESOLVED - START SCOPE","Complete START scope; row validity is intentionally blocked.",IF(R200="UNRESOLVED - ROW INPUT","Complete the required observation fields before interpretation.",IF(R200="UNRESOLVED - SOURCE ROLE","Inspect why the entity/source belongs in the answer and assign its role.",IF(R200="UNRESOLVED - BUYER OVERLAP","Establish same-buyer/same-job, substitute, partial or non-rival status.",IF(R200="UNRESOLVED - REPEAT GROUP","Assign the repeat observation to a repeat group before pattern comparison.",IF(R200="EVIDENCE INSUFFICIENT - PASSAGE","Open the cited source and record what claim or passage it supports.",IF(R200="EVIDENCE INSUFFICIENT - CITATION DETAIL","Record both the cited URL and the supported claim/passage before this citation-based observation can be shared.",IF(R200="DIRECT COMPETITOR EVIDENCE","Compare answer criteria, supporting sources and entity/product evidence before choosing an intervention.",IF(R200="SUBSTITUTE COMPETITOR EVIDENCE","Map substitution conditions and buyer trade-offs before treating the source as like-for-like.",IF(R200="INFLUENTIAL NON-RIVAL SOURCE","Route the gap to source, authority, entity or passage review - not the direct-competitor set.",IF(R200="NON-RIVAL EVIDENCE OBJECT","Use the observation only for the evidence/source role it performs.","Document the boundary before aggregation or handoff.")))))))))))))</x:f>
      </x:c>
      <x:c r="T200" s="105" t="str">
        <x:f>IF(A200="","",IF(OR(LEFT(R200,7)="INVALID",LEFT(R200,10)="UNRESOLVED",LEFT(R200,21)="EVIDENCE INSUFFICIENT",Q200="",P200=""),"NOT READY","READY TO SHARE"))</x:f>
      </x:c>
      <x:c r="U200" s="101"/>
    </x:row>
    <x:row r="201">
      <x:c r="A201" s="33"/>
      <x:c r="B201" s="33"/>
      <x:c r="C201" s="33"/>
      <x:c r="D201" s="33"/>
      <x:c r="E201" s="33"/>
      <x:c r="F201" s="64"/>
      <x:c r="G201" s="33"/>
      <x:c r="H201" s="33"/>
      <x:c r="I201" s="33"/>
      <x:c r="J201" s="33"/>
      <x:c r="K201" s="33"/>
      <x:c r="L201" s="33"/>
      <x:c r="M201" s="33"/>
      <x:c r="N201" s="102"/>
      <x:c r="O201" s="102"/>
      <x:c r="P201" s="102"/>
      <x:c r="Q201" s="102"/>
      <x:c r="R201" s="106" t="str">
        <x:f>IF(A201="","",IF(COUNTIF($A$2:$A$201,A201)&gt;1,"INVALID - DUPLICATE ID",IF(OR(START!$B$6="",START!$B$7="",START!$B$8="",START!$B$9="",START!$B$10="",START!$B$11="",START!$B$12=""),"UNRESOLVED - START SCOPE",IF(OR(B201="",C201="",D201="",E201="",F201="",G201="",H201="",I201="",J201="",M201="",N201="",P201=""),"UNRESOLVED - ROW INPUT",IF(NOT(OR(EXACT(B201,"CATEGORY / DEFINITION"),EXACT(B201,"PROBLEM / DIAGNOSTIC"),EXACT(B201,"COMPARISON / ALTERNATIVES"),EXACT(B201,"IMPLEMENTATION / EVIDENCE"),EXACT(B201,"PURCHASE / SELECTION"),EXACT(B201,"RISK / OBJECTION"),EXACT(B201,"OTHER"))),"INVALID - PROMPT FAMILY",IF(NOT(OR(EXACT(D201,"Google AI Overviews"),EXACT(D201,"Google AI Mode"),EXACT(D201,"ChatGPT search"),EXACT(D201,"Microsoft Copilot / Bing AI"),EXACT(D201,"Perplexity"),EXACT(D201,"Gemini"),EXACT(D201,"Other"))),"INVALID - SURFACE",IF(AND(NOT(EXACT(START!$B$10,"MULTI-SURFACE")),NOT(EXACT(D201,START!$B$10))),"INVALID - SURFACE OUT OF SCOPE",IF(AND(NOT(EXACT(START!$B$9,"MULTI-LOCALE")),NOT(EXACT(E201,START!$B$9))),"INVALID - LOCALE OUT OF SCOPE",IF(NOT(ISNUMBER(F201)),"INVALID - OBSERVED DATE",IF(OR(F201&lt;START!$B$11,F201&gt;START!$B$12),"INVALID - DATE OUT OF SCOPE",IF(NOT(OR(EXACT(H201,"BRAND / PROVIDER"),EXACT(H201,"CITED SOURCE"),EXACT(H201,"BRAND + SOURCE"),EXACT(H201,"OTHER"))),"INVALID - APPEARANCE TYPE",IF(NOT(OR(EXACT(I201,"DIRECT PROVIDER"),EXACT(I201,"SUBSTITUTE"),EXACT(I201,"PUBLISHER / REFERENCE"),EXACT(I201,"OFFICIAL AUTHORITY / DOCUMENTATION"),EXACT(I201,"MARKETPLACE / DIRECTORY / REVIEW"),EXACT(I201,"COMMUNITY / WITNESS"),EXACT(I201,"ANALYST / RESEARCH"),EXACT(I201,"UNRESOLVED"))),"INVALID - ROLE",IF(NOT(OR(EXACT(J201,"SAME BUYER + JOB"),EXACT(J201,"PARTIAL / SUBSTITUTE"),EXACT(J201,"NONE"),EXACT(J201,"UNKNOWN"))),"INVALID - BUYER OVERLAP",IF(NOT(OR(EXACT(M201,"YES"),EXACT(M201,"NO"),EXACT(M201,"NOT APPLICABLE / NO CITATION"))),"INVALID - PASSAGE CHECK",IF(AND(OR(EXACT(H201,"CITED SOURCE"),EXACT(H201,"BRAND + SOURCE")),EXACT(M201,"NOT APPLICABLE / NO CITATION")),"INVALID - CITATION/PASSAGE CONTRADICTION",IF(NOT(OR(EXACT(N201,"YES"),EXACT(N201,"NO - ONE OBSERVATION"),EXACT(N201,"NOT TESTED YET"))),"INVALID - REPEAT STATE",IF(EXACT(I201,"UNRESOLVED"),"UNRESOLVED - SOURCE ROLE",IF(EXACT(J201,"UNKNOWN"),"UNRESOLVED - BUYER OVERLAP",IF(AND(OR(EXACT(H201,"CITED SOURCE"),EXACT(H201,"BRAND + SOURCE")),EXACT(M201,"NO")),"EVIDENCE INSUFFICIENT - PASSAGE",IF(AND(OR(EXACT(H201,"CITED SOURCE"),EXACT(H201,"BRAND + SOURCE")),EXACT(M201,"YES"),OR(K201="",L201="")),"EVIDENCE INSUFFICIENT - CITATION DETAIL",IF(AND(EXACT(N201,"YES"),O201=""),"UNRESOLVED - REPEAT GROUP",IF(AND(EXACT(I201,"DIRECT PROVIDER"),EXACT(J201,"SAME BUYER + JOB")),"DIRECT COMPETITOR EVIDENCE",IF(AND(EXACT(I201,"SUBSTITUTE"),OR(EXACT(J201,"SAME BUYER + JOB"),EXACT(J201,"PARTIAL / SUBSTITUTE"))),"SUBSTITUTE COMPETITOR EVIDENCE",IF(AND(OR(EXACT(I201,"PUBLISHER / REFERENCE"),EXACT(I201,"OFFICIAL AUTHORITY / DOCUMENTATION"),EXACT(I201,"MARKETPLACE / DIRECTORY / REVIEW"),EXACT(I201,"COMMUNITY / WITNESS"),EXACT(I201,"ANALYST / RESEARCH")),EXACT(J201,"NONE")),"INFLUENTIAL NON-RIVAL SOURCE",IF(EXACT(J201,"NONE"),"NON-RIVAL EVIDENCE OBJECT","CLASSIFIED WITH BOUNDARY")))))))))))))))))))))))))</x:f>
      </x:c>
      <x:c r="S201" s="106" t="str">
        <x:f>IF(A201="","",IF(LEFT(R201,7)="INVALID","Correct the unsupported, contradictory, out-of-scope or duplicate controlled value before interpretation.",IF(R201="UNRESOLVED - START SCOPE","Complete START scope; row validity is intentionally blocked.",IF(R201="UNRESOLVED - ROW INPUT","Complete the required observation fields before interpretation.",IF(R201="UNRESOLVED - SOURCE ROLE","Inspect why the entity/source belongs in the answer and assign its role.",IF(R201="UNRESOLVED - BUYER OVERLAP","Establish same-buyer/same-job, substitute, partial or non-rival status.",IF(R201="UNRESOLVED - REPEAT GROUP","Assign the repeat observation to a repeat group before pattern comparison.",IF(R201="EVIDENCE INSUFFICIENT - PASSAGE","Open the cited source and record what claim or passage it supports.",IF(R201="EVIDENCE INSUFFICIENT - CITATION DETAIL","Record both the cited URL and the supported claim/passage before this citation-based observation can be shared.",IF(R201="DIRECT COMPETITOR EVIDENCE","Compare answer criteria, supporting sources and entity/product evidence before choosing an intervention.",IF(R201="SUBSTITUTE COMPETITOR EVIDENCE","Map substitution conditions and buyer trade-offs before treating the source as like-for-like.",IF(R201="INFLUENTIAL NON-RIVAL SOURCE","Route the gap to source, authority, entity or passage review - not the direct-competitor set.",IF(R201="NON-RIVAL EVIDENCE OBJECT","Use the observation only for the evidence/source role it performs.","Document the boundary before aggregation or handoff.")))))))))))))</x:f>
      </x:c>
      <x:c r="T201" s="106" t="str">
        <x:f>IF(A201="","",IF(OR(LEFT(R201,7)="INVALID",LEFT(R201,10)="UNRESOLVED",LEFT(R201,21)="EVIDENCE INSUFFICIENT",Q201="",P201=""),"NOT READY","READY TO SHARE"))</x:f>
      </x:c>
      <x:c r="U201" s="102"/>
    </x:row>
  </x:sheetData>
  <x:conditionalFormatting sqref="Q2:Q201">
    <x:cfRule type="expression" dxfId="0" priority="1">
      <x:formula>Q2="DIRECT COMPETITOR EVIDENCE"</x:formula>
    </x:cfRule>
    <x:cfRule type="expression" dxfId="1" priority="2">
      <x:formula>Q2="SUBSTITUTE COMPETITOR EVIDENCE"</x:formula>
    </x:cfRule>
    <x:cfRule type="expression" dxfId="2" priority="3">
      <x:formula>Q2="INFLUENTIAL NON-RIVAL SOURCE"</x:formula>
    </x:cfRule>
    <x:cfRule type="expression" dxfId="3" priority="4">
      <x:formula>OR(LEFT(Q2,10)="UNRESOLVED",LEFT(Q2,7)="INVALID",LEFT(Q2,21)="EVIDENCE INSUFFICIENT")</x:formula>
    </x:cfRule>
  </x:conditionalFormatting>
  <x:conditionalFormatting sqref="S2:S201">
    <x:cfRule type="expression" dxfId="4" priority="5">
      <x:formula>S2="READY TO SHARE"</x:formula>
    </x:cfRule>
    <x:cfRule type="expression" dxfId="5" priority="6">
      <x:formula>S2="NOT READY"</x:formula>
    </x:cfRule>
  </x:conditionalFormatting>
  <x:dataValidations count="7">
    <x:dataValidation type="list" sqref="B2:B201">
      <x:formula1>"CATEGORY / DEFINITION,PROBLEM / DIAGNOSTIC,COMPARISON / ALTERNATIVES,IMPLEMENTATION / EVIDENCE,PURCHASE / SELECTION,RISK / OBJECTION,OTHER"</x:formula1>
    </x:dataValidation>
    <x:dataValidation type="list" sqref="D2:D201">
      <x:formula1>"Google AI Overviews,Google AI Mode,ChatGPT search,Microsoft Copilot / Bing AI,Perplexity,Gemini,Other"</x:formula1>
    </x:dataValidation>
    <x:dataValidation type="list" sqref="H2:H201">
      <x:formula1>"BRAND / PROVIDER,CITED SOURCE,BRAND + SOURCE,OTHER"</x:formula1>
    </x:dataValidation>
    <x:dataValidation type="list" sqref="I2:I201">
      <x:formula1>"DIRECT PROVIDER,SUBSTITUTE,PUBLISHER / REFERENCE,OFFICIAL AUTHORITY / DOCUMENTATION,MARKETPLACE / DIRECTORY / REVIEW,COMMUNITY / WITNESS,ANALYST / RESEARCH,UNRESOLVED"</x:formula1>
    </x:dataValidation>
    <x:dataValidation type="list" sqref="J2:J201">
      <x:formula1>"SAME BUYER + JOB,PARTIAL / SUBSTITUTE,NONE,UNKNOWN"</x:formula1>
    </x:dataValidation>
    <x:dataValidation type="list" sqref="M2:M201">
      <x:formula1>"YES,NO,NOT APPLICABLE / NO CITATION"</x:formula1>
    </x:dataValidation>
    <x:dataValidation type="list" sqref="N2:N201">
      <x:formula1>"YES,NO - ONE OBSERVATION,NOT TESTED YET"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6" hidden="0" customWidth="1"/>
    <x:col min="4" max="4" width="34" hidden="0" customWidth="1"/>
    <x:col min="5" max="5" width="16" hidden="0" customWidth="1"/>
  </x:cols>
  <x:sheetData>
    <x:row r="1" ht="30" customHeight="1">
      <x:c r="A1" s="114" t="str">
        <x:v>COMPARE - bounded pattern summary</x:v>
      </x:c>
      <x:c r="B1" s="114"/>
      <x:c r="C1" s="114"/>
      <x:c r="D1" s="114"/>
      <x:c r="E1" s="114"/>
      <x:c r="F1" s="5"/>
      <x:c r="G1" s="5"/>
      <x:c r="H1" s="5"/>
    </x:row>
    <x:row r="2">
      <x:c r="A2" s="5"/>
      <x:c r="B2" s="5"/>
      <x:c r="C2" s="5"/>
      <x:c r="D2" s="5"/>
      <x:c r="E2" s="5"/>
      <x:c r="F2" s="5"/>
      <x:c r="G2" s="5"/>
      <x:c r="H2" s="5"/>
    </x:row>
    <x:row r="3" ht="15" hidden="0" customHeight="1">
      <x:c r="A3" s="12" t="str">
        <x:v>Counts summarize classified records. They do not create an AI rank or imply that mentions, recommendations and citations are equivalent.</x:v>
      </x:c>
      <x:c r="B3" s="12"/>
      <x:c r="C3" s="12"/>
      <x:c r="D3" s="12"/>
      <x:c r="E3" s="12"/>
      <x:c r="F3" s="12"/>
      <x:c r="G3" s="12"/>
      <x:c r="H3" s="12"/>
    </x:row>
    <x:row r="4"/>
    <x:row r="5" ht="15" hidden="0" customHeight="1">
      <x:c r="A5" s="122" t="str">
        <x:v>Metric</x:v>
      </x:c>
      <x:c r="B5" s="122" t="str">
        <x:v>Count</x:v>
      </x:c>
      <x:c r="C5" s="124"/>
      <x:c r="D5" s="122" t="str">
        <x:v>Source / Entity Role</x:v>
      </x:c>
      <x:c r="E5" s="122" t="str">
        <x:v>Record Count</x:v>
      </x:c>
    </x:row>
    <x:row r="6" ht="15" hidden="0" customHeight="1">
      <x:c r="A6" s="25" t="str">
        <x:v>Total observation records</x:v>
      </x:c>
      <x:c r="B6" s="69" t="n">
        <x:f>COUNTA(OBSERVATIONS!A2:A201)</x:f>
        <x:v>1</x:v>
      </x:c>
      <x:c r="D6" s="25" t="str">
        <x:v>DIRECT PROVIDER</x:v>
      </x:c>
      <x:c r="E6" s="69" t="n">
        <x:f>COUNTIF(OBSERVATIONS!I2:I201,D6)</x:f>
        <x:v>1</x:v>
      </x:c>
    </x:row>
    <x:row r="7" ht="15" hidden="0" customHeight="1">
      <x:c r="A7" s="25" t="str">
        <x:v>Direct competitor evidence</x:v>
      </x:c>
      <x:c r="B7" s="69" t="n">
        <x:f>COUNTIF(OBSERVATIONS!R2:R201,"DIRECT COMPETITOR EVIDENCE")</x:f>
        <x:v>0</x:v>
      </x:c>
      <x:c r="D7" s="25" t="str">
        <x:v>SUBSTITUTE</x:v>
      </x:c>
      <x:c r="E7" s="69" t="n">
        <x:f>COUNTIF(OBSERVATIONS!I2:I201,D7)</x:f>
        <x:v>0</x:v>
      </x:c>
    </x:row>
    <x:row r="8" ht="15" hidden="0" customHeight="1">
      <x:c r="A8" s="25" t="str">
        <x:v>Substitute competitor evidence</x:v>
      </x:c>
      <x:c r="B8" s="69" t="n">
        <x:f>COUNTIF(OBSERVATIONS!R2:R201,"SUBSTITUTE COMPETITOR EVIDENCE")</x:f>
        <x:v>0</x:v>
      </x:c>
      <x:c r="D8" s="25" t="str">
        <x:v>PUBLISHER / REFERENCE</x:v>
      </x:c>
      <x:c r="E8" s="69" t="n">
        <x:f>COUNTIF(OBSERVATIONS!I2:I201,D8)</x:f>
        <x:v>0</x:v>
      </x:c>
    </x:row>
    <x:row r="9" ht="15" hidden="0" customHeight="1">
      <x:c r="A9" s="25" t="str">
        <x:v>Influential non-rival sources</x:v>
      </x:c>
      <x:c r="B9" s="69" t="n">
        <x:f>COUNTIF(OBSERVATIONS!R2:R201,"INFLUENTIAL NON-RIVAL SOURCE")</x:f>
        <x:v>0</x:v>
      </x:c>
      <x:c r="D9" s="25" t="str">
        <x:v>OFFICIAL AUTHORITY / DOCUMENTATION</x:v>
      </x:c>
      <x:c r="E9" s="69" t="n">
        <x:f>COUNTIF(OBSERVATIONS!I2:I201,D9)</x:f>
        <x:v>0</x:v>
      </x:c>
    </x:row>
    <x:row r="10" ht="15" hidden="0" customHeight="1">
      <x:c r="A10" s="25" t="str">
        <x:v>Non-rival evidence objects</x:v>
      </x:c>
      <x:c r="B10" s="69" t="n">
        <x:f>COUNTIF(OBSERVATIONS!R2:R201,"NON-RIVAL EVIDENCE OBJECT")</x:f>
        <x:v>0</x:v>
      </x:c>
      <x:c r="D10" s="25" t="str">
        <x:v>MARKETPLACE / DIRECTORY / REVIEW</x:v>
      </x:c>
      <x:c r="E10" s="69" t="n">
        <x:f>COUNTIF(OBSERVATIONS!I2:I201,D10)</x:f>
        <x:v>0</x:v>
      </x:c>
    </x:row>
    <x:row r="11" ht="15" hidden="0" customHeight="1">
      <x:c r="A11" s="25" t="str">
        <x:v>Classified with boundary</x:v>
      </x:c>
      <x:c r="B11" s="69" t="n">
        <x:f>COUNTIF(OBSERVATIONS!R2:R201,"CLASSIFIED WITH BOUNDARY")</x:f>
        <x:v>0</x:v>
      </x:c>
      <x:c r="D11" s="25" t="str">
        <x:v>COMMUNITY / WITNESS</x:v>
      </x:c>
      <x:c r="E11" s="69" t="n">
        <x:f>COUNTIF(OBSERVATIONS!I2:I201,D11)</x:f>
        <x:v>0</x:v>
      </x:c>
    </x:row>
    <x:row r="12" ht="15" hidden="0" customHeight="1">
      <x:c r="A12" s="25" t="str">
        <x:v>Unresolved / invalid / insufficient</x:v>
      </x:c>
      <x:c r="B12" s="69" t="n">
        <x:f>COUNTIFS(OBSERVATIONS!A2:A201,"&lt;&gt;",OBSERVATIONS!T2:T201,"NOT READY")</x:f>
        <x:v>1</x:v>
      </x:c>
      <x:c r="D12" s="25" t="str">
        <x:v>ANALYST / RESEARCH</x:v>
      </x:c>
      <x:c r="E12" s="69" t="n">
        <x:f>COUNTIF(OBSERVATIONS!I2:I201,D12)</x:f>
        <x:v>0</x:v>
      </x:c>
    </x:row>
    <x:row r="13" ht="15" hidden="0" customHeight="1">
      <x:c r="A13" s="25" t="str">
        <x:v>Ready to share</x:v>
      </x:c>
      <x:c r="B13" s="69" t="n">
        <x:f>COUNTIF(OBSERVATIONS!T2:T201,"READY TO SHARE")</x:f>
        <x:v>0</x:v>
      </x:c>
    </x:row>
    <x:row r="14"/>
    <x:row r="15"/>
    <x:row r="16" ht="15" hidden="0" customHeight="1">
      <x:c r="A16" s="18" t="str">
        <x:v>Interpretation rule</x:v>
      </x:c>
      <x:c r="B16" s="18"/>
      <x:c r="C16" s="18"/>
      <x:c r="D16" s="18"/>
      <x:c r="E16" s="18"/>
      <x:c r="F16" s="18"/>
    </x:row>
    <x:row r="17">
      <x:c r="A17" s="77" t="str">
        <x:v>Use counts to find patterns worth inspecting, not to flatten unlike roles into one share-of-voice number. Before action, open the underlying rows and confirm prompt family, surface, source role, passage contribution and buyer overlap.</x:v>
      </x:c>
      <x:c r="B17" s="77"/>
      <x:c r="C17" s="77"/>
      <x:c r="D17" s="77"/>
      <x:c r="E17" s="77"/>
      <x:c r="F17" s="77"/>
    </x:row>
    <x:row r="18">
      <x:c r="A18" s="77"/>
      <x:c r="B18" s="77"/>
      <x:c r="C18" s="77"/>
      <x:c r="D18" s="77"/>
      <x:c r="E18" s="77"/>
      <x:c r="F18" s="77"/>
    </x:row>
    <x:row r="19">
      <x:c r="A19" s="181" t="str">
        <x:v>Scope integrity</x:v>
      </x:c>
      <x:c r="B19" s="181"/>
      <x:c r="C19" s="181"/>
      <x:c r="D19" s="181"/>
      <x:c r="E19" s="181"/>
      <x:c r="F19" s="77"/>
    </x:row>
    <x:row r="20">
      <x:c r="A20" s="176" t="str">
        <x:v>Within-scope ready observations</x:v>
      </x:c>
      <x:c r="B20" s="176" t="n">
        <x:f>COUNTIF(OBSERVATIONS!$T$2:$T$201,"READY TO SHARE")</x:f>
        <x:v>0</x:v>
      </x:c>
      <x:c r="C20" s="176"/>
      <x:c r="D20" s="176" t="str">
        <x:v>Out-of-scope records</x:v>
      </x:c>
      <x:c r="E20" s="176" t="n">
        <x:f>COUNTIF(OBSERVATIONS!$R$2:$R$201,"INVALID - SURFACE OUT OF SCOPE")+COUNTIF(OBSERVATIONS!$R$2:$R$201,"INVALID - LOCALE OUT OF SCOPE")+COUNTIF(OBSERVATIONS!$R$2:$R$201,"INVALID - DATE OUT OF SCOPE")</x:f>
        <x:v>0</x:v>
      </x:c>
      <x:c r="F20" s="77"/>
    </x:row>
    <x:row r="21" ht="15" hidden="0" customHeight="1">
      <x:c r="A21" s="174" t="str">
        <x:v>Citation/passage contradictions</x:v>
      </x:c>
      <x:c r="B21" s="174" t="n">
        <x:f>COUNTIF(OBSERVATIONS!$R$2:$R$201,"INVALID - CITATION/PASSAGE CONTRADICTION")</x:f>
        <x:v>0</x:v>
      </x:c>
      <x:c r="C21" s="174"/>
      <x:c r="D21" s="174" t="str">
        <x:v>Incomplete Decision Brief</x:v>
      </x:c>
      <x:c r="E21" s="174" t="n">
        <x:f>IF('DECISION BRIEF'!B20="READY TO SHARE",0,1)</x:f>
        <x:v>1</x:v>
      </x:c>
    </x:row>
    <x:row r="22" ht="15" hidden="0" customHeight="1">
      <x:c r="A22"/>
      <x:c r="B22"/>
      <x:c r="C22"/>
      <x:c r="D22"/>
      <x:c r="E22"/>
    </x:row>
    <x:row r="23" ht="15" hidden="0" customHeight="1">
      <x:c r="A23" t="str">
        <x:v>Decision rule</x:v>
      </x:c>
      <x:c r="B23"/>
      <x:c r="C23"/>
      <x:c r="D23"/>
      <x:c r="E23"/>
    </x:row>
    <x:row r="24" ht="52.79999923706055" hidden="0" customHeight="1">
      <x:c r="A24" s="155" t="str">
        <x:v>Compare only records that pass the governed scope. Use ACTION MAP to route unresolved evidence before changing content, authority or product strategy.</x:v>
      </x:c>
      <x:c r="B24" s="155"/>
      <x:c r="C24" s="155"/>
      <x:c r="D24" s="155"/>
      <x:c r="E24" s="155"/>
    </x:row>
    <x:row r="25" ht="15" hidden="0" customHeight="1">
      <x:c r="A25" s="155"/>
      <x:c r="B25" s="155"/>
      <x:c r="C25" s="155"/>
      <x:c r="D25" s="155"/>
      <x:c r="E25" s="155"/>
    </x:row>
  </x:sheetData>
  <x:mergeCells>
    <x:mergeCell ref="A1:H2"/>
    <x:mergeCell ref="A3:H3"/>
    <x:mergeCell ref="A16:F16"/>
    <x:mergeCell ref="A17:F20"/>
  </x:mergeCells>
  <x:pageMargins left="0.7" right="0.7" top="0.75" bottom="0.75" header="0.3" footer="0.3"/>
  <x:drawing xmlns:r="http://schemas.openxmlformats.org/officeDocument/2006/relationships" r:id="R09b9a1bdfb464667"/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65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22" customHeight="1">
      <x:c r="A1" s="157" t="str">
        <x:v>DECISION BRIEF - portable handoff</x:v>
      </x:c>
      <x:c r="B1" s="157"/>
      <x:c r="C1" s="88"/>
      <x:c r="D1" s="88"/>
      <x:c r="E1" s="88"/>
      <x:c r="F1" s="88"/>
    </x:row>
    <x:row r="2" ht="22" customHeight="1">
      <x:c r="A2" s="88"/>
      <x:c r="B2" s="88"/>
      <x:c r="C2" s="88"/>
      <x:c r="D2" s="88"/>
      <x:c r="E2" s="88"/>
      <x:c r="F2" s="88"/>
    </x:row>
    <x:row r="3" ht="15" hidden="0" customHeight="1">
      <x:c r="A3" s="12" t="str">
        <x:v>Complete this only after the evidence can be reproduced. A READY observation is necessary but not sufficient: the handoff itself must state the decision, evidence limits and next action.</x:v>
      </x:c>
      <x:c r="B3" s="12"/>
      <x:c r="C3" s="12"/>
      <x:c r="D3" s="12"/>
      <x:c r="E3" s="12"/>
      <x:c r="F3" s="12"/>
    </x:row>
    <x:row r="4" ht="15" hidden="0" customHeight="1">
      <x:c r="A4" s="89"/>
      <x:c r="B4" s="89"/>
      <x:c r="C4" s="89"/>
      <x:c r="D4" s="89"/>
      <x:c r="E4" s="89"/>
      <x:c r="F4" s="89"/>
    </x:row>
    <x:row r="5" ht="15" hidden="0" customHeight="1">
      <x:c r="A5" s="125" t="str">
        <x:v>Decision record</x:v>
      </x:c>
      <x:c r="B5" s="125"/>
      <x:c r="C5" s="89"/>
      <x:c r="D5" s="89"/>
      <x:c r="E5" s="89"/>
      <x:c r="F5" s="89"/>
    </x:row>
    <x:row r="6" ht="15" hidden="0" customHeight="1">
      <x:c r="A6" s="131" t="str">
        <x:v>Analysis scope</x:v>
      </x:c>
      <x:c r="B6" s="162" t="str">
        <x:f>IF(START!B6="","",START!B6)</x:f>
      </x:c>
      <x:c r="C6" s="69"/>
      <x:c r="D6" s="69"/>
      <x:c r="E6" s="69"/>
      <x:c r="F6" s="69"/>
    </x:row>
    <x:row r="7" ht="15" hidden="0" customHeight="1">
      <x:c r="A7" s="131" t="str">
        <x:v>Buyer / job</x:v>
      </x:c>
      <x:c r="B7" s="162" t="str">
        <x:f>IF(START!B7="","",START!B7)</x:f>
      </x:c>
      <x:c r="C7" s="69"/>
      <x:c r="D7" s="69"/>
      <x:c r="E7" s="69"/>
      <x:c r="F7" s="69"/>
    </x:row>
    <x:row r="8" ht="15" hidden="0" customHeight="1">
      <x:c r="A8" s="131" t="str">
        <x:v>Market / locale</x:v>
      </x:c>
      <x:c r="B8" s="162" t="str">
        <x:f>IF(OR(START!B8="",START!B9=""),"",START!B8&amp;" / "&amp;START!B9)</x:f>
      </x:c>
      <x:c r="C8" s="69"/>
      <x:c r="D8" s="69"/>
      <x:c r="E8" s="69"/>
      <x:c r="F8" s="69"/>
    </x:row>
    <x:row r="9" ht="15" hidden="0" customHeight="1">
      <x:c r="A9" s="131" t="str">
        <x:v>Primary surface</x:v>
      </x:c>
      <x:c r="B9" s="162" t="str">
        <x:f>IF(START!B10="","",START!B10)</x:f>
      </x:c>
      <x:c r="C9" s="69"/>
      <x:c r="D9" s="69"/>
      <x:c r="E9" s="69"/>
      <x:c r="F9" s="69"/>
    </x:row>
    <x:row r="10" ht="15" hidden="0" customHeight="1">
      <x:c r="A10" s="131" t="str">
        <x:v>Observation window</x:v>
      </x:c>
      <x:c r="B10" s="162" t="str">
        <x:f>IF(OR(START!B11="",START!B12=""),"",TEXT(START!B11,"yyyy-mm-dd")&amp;" to "&amp;TEXT(START!B12,"yyyy-mm-dd"))</x:f>
      </x:c>
      <x:c r="C10" s="69"/>
      <x:c r="D10" s="69"/>
      <x:c r="E10" s="69"/>
      <x:c r="F10" s="69"/>
    </x:row>
    <x:row r="11" ht="15" hidden="0" customHeight="1">
      <x:c r="A11" s="131" t="str">
        <x:v>Decision / finding</x:v>
      </x:c>
      <x:c r="B11" s="162"/>
      <x:c r="C11" s="33"/>
      <x:c r="D11" s="33"/>
      <x:c r="E11" s="33"/>
      <x:c r="F11" s="33"/>
    </x:row>
    <x:row r="12" ht="15" hidden="0" customHeight="1">
      <x:c r="A12" s="131" t="str">
        <x:v>Direct competitor set</x:v>
      </x:c>
      <x:c r="B12" s="162"/>
      <x:c r="C12" s="33"/>
      <x:c r="D12" s="33"/>
      <x:c r="E12" s="33"/>
      <x:c r="F12" s="33"/>
    </x:row>
    <x:row r="13" ht="15" hidden="0" customHeight="1">
      <x:c r="A13" s="131" t="str">
        <x:v>Influential non-rival sources</x:v>
      </x:c>
      <x:c r="B13" s="162"/>
      <x:c r="C13" s="33"/>
      <x:c r="D13" s="33"/>
      <x:c r="E13" s="33"/>
      <x:c r="F13" s="33"/>
    </x:row>
    <x:row r="14" ht="15" hidden="0" customHeight="1">
      <x:c r="A14" s="131" t="str">
        <x:v>Evidence strength / limitations</x:v>
      </x:c>
      <x:c r="B14" s="162"/>
      <x:c r="C14" s="33"/>
      <x:c r="D14" s="33"/>
      <x:c r="E14" s="33"/>
      <x:c r="F14" s="33"/>
    </x:row>
    <x:row r="15" ht="15" hidden="0" customHeight="1">
      <x:c r="A15" s="131" t="str">
        <x:v>Prohibited inference</x:v>
      </x:c>
      <x:c r="B15" s="162" t="str">
        <x:v>Do not treat mention, recommendation, citation, passage use, share of voice or commercial competition as interchangeable.</x:v>
      </x:c>
      <x:c r="C15" s="33"/>
      <x:c r="D15" s="33"/>
      <x:c r="E15" s="33"/>
      <x:c r="F15" s="33"/>
    </x:row>
    <x:row r="16" ht="15" hidden="0" customHeight="1">
      <x:c r="A16" s="131" t="str">
        <x:v>Next action</x:v>
      </x:c>
      <x:c r="B16" s="162"/>
      <x:c r="C16" s="33"/>
      <x:c r="D16" s="33"/>
      <x:c r="E16" s="33"/>
      <x:c r="F16" s="33"/>
    </x:row>
    <x:row r="17" ht="15" hidden="0" customHeight="1">
      <x:c r="A17" s="131" t="str">
        <x:v>Owner</x:v>
      </x:c>
      <x:c r="B17" s="162" t="str">
        <x:f>IF(START!B13="","",START!B13)</x:f>
      </x:c>
      <x:c r="C17" s="69"/>
      <x:c r="D17" s="69"/>
      <x:c r="E17" s="69"/>
      <x:c r="F17" s="69"/>
    </x:row>
    <x:row r="18" ht="15" hidden="0" customHeight="1">
      <x:c r="A18" s="131" t="str">
        <x:v>Reopening trigger</x:v>
      </x:c>
      <x:c r="B18" s="162" t="str">
        <x:f>IF(START!B14="","",START!B14)</x:f>
      </x:c>
      <x:c r="C18" s="69"/>
      <x:c r="D18" s="69"/>
      <x:c r="E18" s="69"/>
      <x:c r="F18" s="69"/>
    </x:row>
    <x:row r="19" ht="15" hidden="0" customHeight="1">
      <x:c r="A19" s="159"/>
      <x:c r="B19" s="163"/>
      <x:c r="C19" s="89"/>
      <x:c r="D19" s="89"/>
      <x:c r="E19" s="89"/>
      <x:c r="F19" s="89"/>
    </x:row>
    <x:row r="20" ht="15" hidden="0" customHeight="1">
      <x:c r="A20" s="131" t="str">
        <x:v>Handoff readiness</x:v>
      </x:c>
      <x:c r="B20" s="162" t="str">
        <x:f>IF(COUNTIF(OBSERVATIONS!T2:T201,"READY TO SHARE")=0,"NOT READY - NO VALID OBSERVATION",IF(OR(B11="",B12="",B13="",B14="",B16="",B17="",B18=""),"NOT READY - COMPLETE BRIEF","READY TO SHARE"))</x:f>
        <x:v>NOT READY - NO VALID OBSERVATION</x:v>
      </x:c>
      <x:c r="C20" s="69"/>
      <x:c r="D20" s="69"/>
      <x:c r="E20" s="69"/>
      <x:c r="F20" s="69"/>
    </x:row>
    <x:row r="21" ht="39.599998474121094" hidden="0" customHeight="1">
      <x:c r="A21" s="155" t="str">
        <x:v>Readiness rule</x:v>
      </x:c>
      <x:c r="B21" s="155" t="str">
        <x:v>Requires at least one READY observation plus the completed decision, competitor/non-rival fields, limitations, next action, owner and reopening trigger. Use NONE IDENTIFIED where a category is genuinely empty.</x:v>
      </x:c>
      <x:c r="C21" s="89"/>
      <x:c r="D21" s="89"/>
      <x:c r="E21" s="89"/>
      <x:c r="F21" s="89"/>
    </x:row>
    <x:row r="22" ht="15" hidden="0" customHeight="1">
      <x:c r="A22" s="84"/>
      <x:c r="B22" s="84"/>
      <x:c r="C22" s="84"/>
      <x:c r="D22" s="84"/>
      <x:c r="E22" s="84"/>
      <x:c r="F22" s="84"/>
    </x:row>
    <x:row r="23" ht="52.79999923706055" hidden="0" customHeight="1">
      <x:c r="A23" s="166" t="str">
        <x:v>Share the brief only after READY TO SHARE. Keep the workbook with the brief so another reviewer can reproduce the evidence path.</x:v>
      </x:c>
      <x:c r="B23" s="166"/>
    </x:row>
  </x:sheetData>
  <x:mergeCells>
    <x:mergeCell ref="A1:F2"/>
    <x:mergeCell ref="A3:F3"/>
    <x:mergeCell ref="A5:B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20:F20"/>
    <x:mergeCell ref="A22:F22"/>
  </x:mergeCells>
  <x:conditionalFormatting sqref="B20:F20">
    <x:cfRule type="expression" dxfId="6" priority="1">
      <x:formula>B20="READY TO SHARE"</x:formula>
    </x:cfRule>
    <x:cfRule type="expression" dxfId="7" priority="2">
      <x:formula>B20="NOT READY"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30" hidden="0" customWidth="1"/>
    <x:col min="5" max="5" width="30" hidden="0" customWidth="1"/>
    <x:col min="6" max="6" width="30" hidden="0" customWidth="1"/>
    <x:col min="7" max="7" width="30" hidden="0" customWidth="1"/>
    <x:col min="8" max="8" width="30" hidden="0" customWidth="1"/>
  </x:cols>
  <x:sheetData>
    <x:row r="1">
      <x:c r="A1" s="59" t="str">
        <x:v>Surface</x:v>
      </x:c>
      <x:c r="B1" s="59" t="str">
        <x:v>Prompt Family</x:v>
      </x:c>
      <x:c r="C1" s="59" t="str">
        <x:v>Appearance Type</x:v>
      </x:c>
      <x:c r="D1" s="59" t="str">
        <x:v>Role</x:v>
      </x:c>
      <x:c r="E1" s="59" t="str">
        <x:v>Buyer / Job Overlap</x:v>
      </x:c>
      <x:c r="F1" s="59" t="str">
        <x:v>Passage Checked</x:v>
      </x:c>
      <x:c r="G1" s="59" t="str">
        <x:v>Repeat Observation</x:v>
      </x:c>
      <x:c r="H1" s="59" t="str">
        <x:v>Classification</x:v>
      </x:c>
    </x:row>
    <x:row r="2">
      <x:c r="A2" s="47" t="str">
        <x:v>Google AI Overviews</x:v>
      </x:c>
      <x:c r="B2" s="47" t="str">
        <x:v>CATEGORY / DEFINITION</x:v>
      </x:c>
      <x:c r="C2" s="47" t="str">
        <x:v>BRAND / PROVIDER</x:v>
      </x:c>
      <x:c r="D2" s="47" t="str">
        <x:v>DIRECT PROVIDER</x:v>
      </x:c>
      <x:c r="E2" s="47" t="str">
        <x:v>SAME BUYER + JOB</x:v>
      </x:c>
      <x:c r="F2" s="47" t="str">
        <x:v>YES</x:v>
      </x:c>
      <x:c r="G2" s="47" t="str">
        <x:v>YES</x:v>
      </x:c>
      <x:c r="H2" s="47" t="str">
        <x:v>DIRECT COMPETITOR EVIDENCE</x:v>
      </x:c>
    </x:row>
    <x:row r="3">
      <x:c r="A3" s="47" t="str">
        <x:v>Google AI Mode</x:v>
      </x:c>
      <x:c r="B3" s="47" t="str">
        <x:v>PROBLEM / DIAGNOSTIC</x:v>
      </x:c>
      <x:c r="C3" s="47" t="str">
        <x:v>CITED SOURCE</x:v>
      </x:c>
      <x:c r="D3" s="47" t="str">
        <x:v>SUBSTITUTE</x:v>
      </x:c>
      <x:c r="E3" s="47" t="str">
        <x:v>PARTIAL / SUBSTITUTE</x:v>
      </x:c>
      <x:c r="F3" s="47" t="str">
        <x:v>NO</x:v>
      </x:c>
      <x:c r="G3" s="47" t="str">
        <x:v>NO - ONE OBSERVATION</x:v>
      </x:c>
      <x:c r="H3" s="47" t="str">
        <x:v>SUBSTITUTE COMPETITOR EVIDENCE</x:v>
      </x:c>
    </x:row>
    <x:row r="4">
      <x:c r="A4" s="47" t="str">
        <x:v>ChatGPT search</x:v>
      </x:c>
      <x:c r="B4" s="47" t="str">
        <x:v>COMPARISON / ALTERNATIVES</x:v>
      </x:c>
      <x:c r="C4" s="47" t="str">
        <x:v>BRAND + SOURCE</x:v>
      </x:c>
      <x:c r="D4" s="47" t="str">
        <x:v>PUBLISHER / REFERENCE</x:v>
      </x:c>
      <x:c r="E4" s="47" t="str">
        <x:v>NONE</x:v>
      </x:c>
      <x:c r="F4" s="47" t="str">
        <x:v>NOT APPLICABLE / NO CITATION</x:v>
      </x:c>
      <x:c r="G4" s="47" t="str">
        <x:v>NOT TESTED YET</x:v>
      </x:c>
      <x:c r="H4" s="47" t="str">
        <x:v>INFLUENTIAL NON-RIVAL SOURCE</x:v>
      </x:c>
    </x:row>
    <x:row r="5">
      <x:c r="A5" s="47" t="str">
        <x:v>Microsoft Copilot / Bing AI</x:v>
      </x:c>
      <x:c r="B5" s="47" t="str">
        <x:v>IMPLEMENTATION / EVIDENCE</x:v>
      </x:c>
      <x:c r="C5" s="47" t="str"/>
      <x:c r="D5" s="47" t="str">
        <x:v>OFFICIAL AUTHORITY / DOCUMENTATION</x:v>
      </x:c>
      <x:c r="E5" s="47" t="str">
        <x:v>UNKNOWN</x:v>
      </x:c>
      <x:c r="F5" s="47" t="str"/>
      <x:c r="G5" s="47" t="str"/>
      <x:c r="H5" s="47" t="str">
        <x:v>NON-RIVAL EVIDENCE OBJECT</x:v>
      </x:c>
    </x:row>
    <x:row r="6">
      <x:c r="A6" s="47" t="str">
        <x:v>Perplexity</x:v>
      </x:c>
      <x:c r="B6" s="47" t="str">
        <x:v>PURCHASE / SELECTION</x:v>
      </x:c>
      <x:c r="C6" s="47" t="str"/>
      <x:c r="D6" s="47" t="str">
        <x:v>MARKETPLACE / DIRECTORY / REVIEW</x:v>
      </x:c>
      <x:c r="E6" s="47" t="str"/>
      <x:c r="F6" s="47" t="str"/>
      <x:c r="G6" s="47" t="str"/>
      <x:c r="H6" s="47" t="str">
        <x:v>CLASSIFIED WITH BOUNDARY</x:v>
      </x:c>
    </x:row>
    <x:row r="7">
      <x:c r="A7" s="47" t="str">
        <x:v>Gemini</x:v>
      </x:c>
      <x:c r="B7" s="47" t="str">
        <x:v>RISK / OBJECTION</x:v>
      </x:c>
      <x:c r="C7" s="47" t="str"/>
      <x:c r="D7" s="47" t="str">
        <x:v>COMMUNITY / WITNESS</x:v>
      </x:c>
      <x:c r="E7" s="47" t="str"/>
      <x:c r="F7" s="47" t="str"/>
      <x:c r="G7" s="47" t="str"/>
      <x:c r="H7" s="47" t="str">
        <x:v>UNRESOLVED / EVIDENCE INSUFFICIENT</x:v>
      </x:c>
    </x:row>
    <x:row r="8">
      <x:c r="A8" s="47" t="str">
        <x:v>Other</x:v>
      </x:c>
      <x:c r="B8" s="47" t="str">
        <x:v>OTHER</x:v>
      </x:c>
      <x:c r="C8" s="47" t="str"/>
      <x:c r="D8" s="47" t="str">
        <x:v>ANALYST / RESEARCH</x:v>
      </x:c>
      <x:c r="E8" s="47" t="str"/>
      <x:c r="F8" s="47" t="str"/>
      <x:c r="G8" s="47" t="str"/>
      <x:c r="H8" s="47" t="str"/>
    </x:row>
    <x:row r="9">
      <x:c r="A9" s="47" t="str">
        <x:v>MULTI-SURFACE</x:v>
      </x:c>
      <x:c r="B9" s="47" t="str"/>
      <x:c r="C9" s="47" t="str"/>
      <x:c r="D9" s="47" t="str">
        <x:v>UNRESOLVED</x:v>
      </x:c>
      <x:c r="E9" s="47" t="str"/>
      <x:c r="F9" s="47" t="str"/>
      <x:c r="G9" s="47" t="str"/>
      <x:c r="H9" s="47" t="str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0" hidden="0" customWidth="1"/>
    <x:col min="3" max="3" width="34" hidden="0" customWidth="1"/>
    <x:col min="4" max="4" width="38" hidden="0" customWidth="1"/>
    <x:col min="5" max="5" width="40" hidden="0" customWidth="1"/>
    <x:col min="6" max="6" width="20" hidden="0" customWidth="1"/>
    <x:col min="7" max="7" width="34" hidden="0" customWidth="1"/>
  </x:cols>
  <x:sheetData>
    <x:row r="1" ht="15.600000381469727" hidden="0" customHeight="1">
      <x:c r="A1" s="168" t="str">
        <x:v>ACTION MAP - evidence to strategy</x:v>
      </x:c>
      <x:c r="B1" s="168"/>
      <x:c r="C1" s="168"/>
      <x:c r="D1" s="168"/>
      <x:c r="E1" s="168"/>
      <x:c r="F1" s="168"/>
      <x:c r="G1" s="168"/>
    </x:row>
    <x:row r="2" ht="15" hidden="0" customHeight="1">
      <x:c r="A2"/>
      <x:c r="B2"/>
      <x:c r="C2"/>
      <x:c r="D2"/>
      <x:c r="E2"/>
      <x:c r="F2"/>
      <x:c r="G2"/>
    </x:row>
    <x:row r="3" ht="15" hidden="0" customHeight="1">
      <x:c r="A3" t="str">
        <x:v>Use this after OBSERVATIONS. It translates the evidence state into the smallest strategic action; it does not rank the business with a composite score.</x:v>
      </x:c>
      <x:c r="B3"/>
      <x:c r="C3"/>
      <x:c r="D3"/>
      <x:c r="E3"/>
      <x:c r="F3"/>
      <x:c r="G3"/>
    </x:row>
    <x:row r="4" ht="15" hidden="0" customHeight="1">
      <x:c r="A4"/>
      <x:c r="B4"/>
      <x:c r="C4"/>
      <x:c r="D4"/>
      <x:c r="E4"/>
      <x:c r="F4"/>
      <x:c r="G4"/>
    </x:row>
    <x:row r="5" ht="15" hidden="0" customHeight="1">
      <x:c r="A5" s="171" t="str">
        <x:v>Evidence signal</x:v>
      </x:c>
      <x:c r="B5" s="171" t="str">
        <x:v>Count</x:v>
      </x:c>
      <x:c r="C5" s="171" t="str">
        <x:v>What it means</x:v>
      </x:c>
      <x:c r="D5" s="171" t="str">
        <x:v>Strategic risk if misread</x:v>
      </x:c>
      <x:c r="E5" s="171" t="str">
        <x:v>Smallest next action</x:v>
      </x:c>
      <x:c r="F5" s="171" t="str">
        <x:v>Typical owner</x:v>
      </x:c>
      <x:c r="G5" s="171" t="str">
        <x:v>Stop / reopen rule</x:v>
      </x:c>
    </x:row>
    <x:row r="6" ht="26.399999618530273" hidden="0" customHeight="1">
      <x:c r="A6" s="159" t="str">
        <x:v>Scope mismatch</x:v>
      </x:c>
      <x:c r="B6" s="173" t="n">
        <x:f>COUNTIF(OBSERVATIONS!$R$2:$R$201,"INVALID - SURFACE OUT OF SCOPE")+COUNTIF(OBSERVATIONS!$R$2:$R$201,"INVALID - LOCALE OUT OF SCOPE")+COUNTIF(OBSERVATIONS!$R$2:$R$201,"INVALID - DATE OUT OF SCOPE")</x:f>
        <x:v>0</x:v>
      </x:c>
      <x:c r="C6" s="176" t="str">
        <x:v>Observation does not match the governed locale, surface or window.</x:v>
      </x:c>
      <x:c r="D6" s="176" t="str">
        <x:v>Unlike records contaminate comparison and can manufacture a false gap.</x:v>
      </x:c>
      <x:c r="E6" s="176" t="str">
        <x:v>Correct the record or explicitly reopen scope before comparing.</x:v>
      </x:c>
      <x:c r="F6" s="176" t="str">
        <x:v>Analysis owner</x:v>
      </x:c>
      <x:c r="G6" s="176" t="str">
        <x:v>Stop until scope matches; reopen only if the intended market/surface/window changes.</x:v>
      </x:c>
    </x:row>
    <x:row r="7" ht="26.399999618530273" hidden="0" customHeight="1">
      <x:c r="A7" s="159" t="str">
        <x:v>Capture / input unresolved</x:v>
      </x:c>
      <x:c r="B7" s="173" t="n">
        <x:f>COUNTIF(OBSERVATIONS!$R$2:$R$201,"UNRESOLVED - ROW INPUT")+COUNTIF(OBSERVATIONS!$R$2:$R$201,"INVALID - OBSERVED DATE")</x:f>
        <x:v>0</x:v>
      </x:c>
      <x:c r="C7" s="176" t="str">
        <x:v>Required observation evidence is missing.</x:v>
      </x:c>
      <x:c r="D7" s="176" t="str">
        <x:v>The team can debate a non-reproducible screenshot as if it were a stable fact.</x:v>
      </x:c>
      <x:c r="E7" s="176" t="str">
        <x:v>Complete the exact prompt, date, surface, locale, entity/source and evidence locator.</x:v>
      </x:c>
      <x:c r="F7" s="176" t="str">
        <x:v>Analyst</x:v>
      </x:c>
      <x:c r="G7" s="176" t="str">
        <x:v>Stop until another reviewer can reproduce the observation.</x:v>
      </x:c>
    </x:row>
    <x:row r="8" ht="26.399999618530273" hidden="0" customHeight="1">
      <x:c r="A8" s="159" t="str">
        <x:v>Source role unresolved</x:v>
      </x:c>
      <x:c r="B8" s="173" t="n">
        <x:f>COUNTIF(OBSERVATIONS!$R$2:$R$201,"UNRESOLVED - SOURCE ROLE")</x:f>
        <x:v>0</x:v>
      </x:c>
      <x:c r="C8" s="176" t="str">
        <x:v>Something appeared, but its answer role is unknown.</x:v>
      </x:c>
      <x:c r="D8" s="176" t="str">
        <x:v>A publisher or authority may be promoted into the commercial competitor set.</x:v>
      </x:c>
      <x:c r="E8" s="176" t="str">
        <x:v>Inspect why the source belongs in the answer and assign a role.</x:v>
      </x:c>
      <x:c r="F8" s="176" t="str">
        <x:v>SEO / CI</x:v>
      </x:c>
      <x:c r="G8" s="176" t="str">
        <x:v>Stop before competitor comparison.</x:v>
      </x:c>
    </x:row>
    <x:row r="9" ht="26.399999618530273" hidden="0" customHeight="1">
      <x:c r="A9" s="159" t="str">
        <x:v>Buyer overlap unresolved</x:v>
      </x:c>
      <x:c r="B9" s="173" t="n">
        <x:f>COUNTIF(OBSERVATIONS!$R$2:$R$201,"UNRESOLVED - BUYER OVERLAP")</x:f>
        <x:v>0</x:v>
      </x:c>
      <x:c r="C9" s="176" t="str">
        <x:v>Commercial relationship is not established.</x:v>
      </x:c>
      <x:c r="D9" s="176" t="str">
        <x:v>Influential non-rivals can trigger unnecessary product/content work.</x:v>
      </x:c>
      <x:c r="E9" s="176" t="str">
        <x:v>Establish same buyer/job, substitute, partial or none.</x:v>
      </x:c>
      <x:c r="F9" s="176" t="str">
        <x:v>Strategy / product</x:v>
      </x:c>
      <x:c r="G9" s="176" t="str">
        <x:v>Stop before direct-rival action.</x:v>
      </x:c>
    </x:row>
    <x:row r="10" ht="26.399999618530273" hidden="0" customHeight="1">
      <x:c r="A10" s="159" t="str">
        <x:v>Citation / passage evidence incomplete</x:v>
      </x:c>
      <x:c r="B10" s="173" t="n">
        <x:f>COUNTIF(OBSERVATIONS!$R$2:$R$201,"EVIDENCE INSUFFICIENT - PASSAGE")+COUNTIF(OBSERVATIONS!$R$2:$R$201,"EVIDENCE INSUFFICIENT - CITATION DETAIL")+COUNTIF(OBSERVATIONS!$R$2:$R$201,"INVALID - CITATION/PASSAGE CONTRADICTION")</x:f>
        <x:v>0</x:v>
      </x:c>
      <x:c r="C10" s="176" t="str">
        <x:v>A citation is visible but the passage state or citation evidence object is incomplete.</x:v>
      </x:c>
      <x:c r="D10" s="176" t="str">
        <x:v>Citation frequency can be mistaken for answer influence even when the checked page/claim is not recorded.</x:v>
      </x:c>
      <x:c r="E10" s="176" t="str">
        <x:v>Inspect the cited page; record the cited URL and supported claim/passage before the record becomes ready.</x:v>
      </x:c>
      <x:c r="F10" s="176" t="str">
        <x:v>Content / research</x:v>
      </x:c>
      <x:c r="G10" s="176" t="str">
        <x:v>Stop until the citation evidence object can be reproduced.</x:v>
      </x:c>
    </x:row>
    <x:row r="11" ht="26.399999618530273" hidden="0" customHeight="1">
      <x:c r="A11" s="159" t="str">
        <x:v>Repeat evidence unresolved</x:v>
      </x:c>
      <x:c r="B11" s="173" t="n">
        <x:f>COUNTIF(OBSERVATIONS!$R$2:$R$201,"UNRESOLVED - REPEAT GROUP")</x:f>
        <x:v>0</x:v>
      </x:c>
      <x:c r="C11" s="176" t="str">
        <x:v>A repeated pattern is claimed without a repeat group.</x:v>
      </x:c>
      <x:c r="D11" s="176" t="str">
        <x:v>One-off variation may be described as durable.</x:v>
      </x:c>
      <x:c r="E11" s="176" t="str">
        <x:v>Assign the matched repeat group or treat the record as one observation.</x:v>
      </x:c>
      <x:c r="F11" s="176" t="str">
        <x:v>Analyst</x:v>
      </x:c>
      <x:c r="G11" s="176" t="str">
        <x:v>Reopen when matched repetition materially changes the decision.</x:v>
      </x:c>
    </x:row>
    <x:row r="12" ht="26.399999618530273" hidden="0" customHeight="1">
      <x:c r="A12" s="159" t="str">
        <x:v>Direct competitor evidence</x:v>
      </x:c>
      <x:c r="B12" s="173" t="n">
        <x:f>COUNTIF(OBSERVATIONS!$R$2:$R$201,"DIRECT COMPETITOR EVIDENCE")</x:f>
        <x:v>0</x:v>
      </x:c>
      <x:c r="C12" s="176" t="str">
        <x:v>Same-buyer/same-job provider evidence is ready.</x:v>
      </x:c>
      <x:c r="D12" s="176" t="str">
        <x:v>Copying the rival's surface content without diagnosing the answer criteria can waste effort.</x:v>
      </x:c>
      <x:c r="E12" s="176" t="str">
        <x:v>Compare recommendation criteria, entity/product evidence and supporting sources.</x:v>
      </x:c>
      <x:c r="F12" s="176" t="str">
        <x:v>Strategy / SEO</x:v>
      </x:c>
      <x:c r="G12" s="176" t="str">
        <x:v>Stop when the next intervention is narrow and evidence-backed.</x:v>
      </x:c>
    </x:row>
    <x:row r="13" ht="26.399999618530273" hidden="0" customHeight="1">
      <x:c r="A13" s="159" t="str">
        <x:v>Substitute competitor evidence</x:v>
      </x:c>
      <x:c r="B13" s="173" t="n">
        <x:f>COUNTIF(OBSERVATIONS!$R$2:$R$201,"SUBSTITUTE COMPETITOR EVIDENCE")</x:f>
        <x:v>0</x:v>
      </x:c>
      <x:c r="C13" s="176" t="str">
        <x:v>The source competes for the buyer job through a different solution path.</x:v>
      </x:c>
      <x:c r="D13" s="176" t="str">
        <x:v>Like-for-like benchmarking can hide the actual substitution trade-off.</x:v>
      </x:c>
      <x:c r="E13" s="176" t="str">
        <x:v>Map substitution conditions and buyer trade-offs.</x:v>
      </x:c>
      <x:c r="F13" s="176" t="str">
        <x:v>Strategy / product</x:v>
      </x:c>
      <x:c r="G13" s="176" t="str">
        <x:v>Reopen when buyer constraints or substitute set changes.</x:v>
      </x:c>
    </x:row>
    <x:row r="14" ht="39.599998474121094" hidden="0" customHeight="1">
      <x:c r="A14" s="159" t="str">
        <x:v>Influential non-rival source</x:v>
      </x:c>
      <x:c r="B14" s="173" t="n">
        <x:f>COUNTIF(OBSERVATIONS!$R$2:$R$201,"INFLUENTIAL NON-RIVAL SOURCE")</x:f>
        <x:v>0</x:v>
      </x:c>
      <x:c r="C14" s="176" t="str">
        <x:v>The source shapes the answer but is not a commercial rival.</x:v>
      </x:c>
      <x:c r="D14" s="176" t="str">
        <x:v>Teams may spend budget trying to outrank an authority that should instead be understood or earned.</x:v>
      </x:c>
      <x:c r="E14" s="176" t="str">
        <x:v>Route to source ecosystem, authority, entity or passage work.</x:v>
      </x:c>
      <x:c r="F14" s="176" t="str">
        <x:v>PR / content / SEO</x:v>
      </x:c>
      <x:c r="G14" s="176" t="str">
        <x:v>Stop when the source role and next evidence target are clear.</x:v>
      </x:c>
    </x:row>
    <x:row r="15" ht="26.399999618530273" hidden="0" customHeight="1">
      <x:c r="A15" s="159" t="str">
        <x:v>Non-rival evidence object</x:v>
      </x:c>
      <x:c r="B15" s="173" t="n">
        <x:f>COUNTIF(OBSERVATIONS!$R$2:$R$201,"NON-RIVAL EVIDENCE OBJECT")</x:f>
        <x:v>0</x:v>
      </x:c>
      <x:c r="C15" s="176" t="str">
        <x:v>The observed item is useful evidence but commercially irrelevant.</x:v>
      </x:c>
      <x:c r="D15" s="176" t="str">
        <x:v>Visibility counts can inflate the apparent competitor universe.</x:v>
      </x:c>
      <x:c r="E15" s="176" t="str">
        <x:v>Keep it only for the role it actually performs.</x:v>
      </x:c>
      <x:c r="F15" s="176" t="str">
        <x:v>Analyst</x:v>
      </x:c>
      <x:c r="G15" s="176" t="str">
        <x:v>Do not add it to the direct competitor set.</x:v>
      </x:c>
    </x:row>
    <x:row r="16" ht="26.399999618530273" hidden="0" customHeight="1">
      <x:c r="A16" s="159" t="str">
        <x:v>Classified with boundary</x:v>
      </x:c>
      <x:c r="B16" s="173" t="n">
        <x:f>COUNTIF(OBSERVATIONS!$R$2:$R$201,"CLASSIFIED WITH BOUNDARY")</x:f>
        <x:v>0</x:v>
      </x:c>
      <x:c r="C16" s="176" t="str">
        <x:v>The record is usable but does not fit a clean commercial category.</x:v>
      </x:c>
      <x:c r="D16" s="176" t="str">
        <x:v>A nuanced case can be flattened into a simple dashboard label.</x:v>
      </x:c>
      <x:c r="E16" s="176" t="str">
        <x:v>Write the boundary explicitly before aggregation or handoff.</x:v>
      </x:c>
      <x:c r="F16" s="176" t="str">
        <x:v>Analysis owner</x:v>
      </x:c>
      <x:c r="G16" s="176" t="str">
        <x:v>Reopen if new evidence resolves the boundary.</x:v>
      </x:c>
    </x:row>
    <x:row r="17" ht="26.399999618530273" hidden="0" customHeight="1">
      <x:c r="A17" s="159" t="str">
        <x:v>Ready observation records</x:v>
      </x:c>
      <x:c r="B17" s="173" t="n">
        <x:f>COUNTIF(OBSERVATIONS!$T$2:$T$201,"READY TO SHARE")</x:f>
        <x:v>0</x:v>
      </x:c>
      <x:c r="C17" s="176" t="str">
        <x:v>Records have passed scope, controlled-state and provenance gates.</x:v>
      </x:c>
      <x:c r="D17" s="176" t="str">
        <x:v>Readiness can still be mistaken for a completed executive handoff.</x:v>
      </x:c>
      <x:c r="E17" s="176" t="str">
        <x:v>Use the Decision Brief gate before sharing the conclusion.</x:v>
      </x:c>
      <x:c r="F17" s="176" t="str">
        <x:v>Decision owner</x:v>
      </x:c>
      <x:c r="G17" s="176" t="str">
        <x:v>Handoff only when the brief itself is complete.</x:v>
      </x:c>
    </x:row>
    <x:row r="18" ht="15" hidden="0" customHeight="1">
      <x:c r="A18"/>
      <x:c r="B18"/>
      <x:c r="C18"/>
      <x:c r="D18"/>
      <x:c r="E18"/>
      <x:c r="F18"/>
      <x:c r="G18"/>
    </x:row>
    <x:row r="19" ht="39.599998474121094" hidden="0" customHeight="1">
      <x:c r="A19" s="155" t="str">
        <x:v>Strategic rule</x:v>
      </x:c>
      <x:c r="B19" s="155"/>
      <x:c r="C19" s="155" t="str">
        <x:v>Fix the first material evidence failure before choosing a channel tactic.</x:v>
      </x:c>
      <x:c r="D19" s="155" t="str">
        <x:v>Otherwise downstream optimization can look active while leaving the real uncertainty untouched.</x:v>
      </x:c>
      <x:c r="E19" s="155" t="str">
        <x:v>Move only one layer deeper than the evidence justifies.</x:v>
      </x:c>
      <x:c r="F19" s="155" t="str">
        <x:v>Decision owner</x:v>
      </x:c>
      <x:c r="G19" s="155" t="str">
        <x:v>Stop when the next action is bounded; reopen on material new evidence.</x:v>
      </x:c>
    </x:row>
    <x:row r="20" ht="26.399999618530273" hidden="0" customHeight="1">
      <x:c r="A20" s="155" t="str">
        <x:v>Method parity</x:v>
      </x:c>
      <x:c r="B20" s="155"/>
      <x:c r="C20" s="155" t="str">
        <x:v>SCOPE -&gt; CAPTURE -&gt; CLASSIFY -&gt; COMPARE -&gt; DECIDE -&gt; REOPEN</x:v>
      </x:c>
      <x:c r="D20" s="155"/>
      <x:c r="E20" s="155"/>
      <x:c r="F20" s="155"/>
      <x:c r="G20" s="155"/>
    </x:row>
    <x:row r="21" ht="15" hidden="0" customHeight="1">
      <x:c r="A21"/>
      <x:c r="B21"/>
      <x:c r="C21"/>
      <x:c r="D21"/>
      <x:c r="E21"/>
      <x:c r="F21"/>
      <x:c r="G21"/>
    </x:row>
    <x:row r="22" ht="26.399999618530273" hidden="0" customHeight="1">
      <x:c r="A22" s="179" t="str">
        <x:v>No composite score</x:v>
      </x:c>
      <x:c r="B22" s="179"/>
      <x:c r="C22" s="179" t="str">
        <x:v>Counts are evidence inventory, not an AI authority grade.</x:v>
      </x:c>
      <x:c r="D22" s="179"/>
      <x:c r="E22" s="179"/>
      <x:c r="F22" s="179"/>
      <x:c r="G22" s="179"/>
    </x:row>
  </x:sheetData>
  <x:pageMargins left="0.7" right="0.7" top="0.75" bottom="0.75" header="0.3" footer="0.3"/>
</x:worksheet>
</file>