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bb84ef85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f9bc6ce43c594090"/>
    <x:sheet xmlns:r="http://schemas.openxmlformats.org/officeDocument/2006/relationships" name="OBSERVATIONS" sheetId="2" r:id="R8e0800a840a4428b"/>
    <x:sheet xmlns:r="http://schemas.openxmlformats.org/officeDocument/2006/relationships" name="SOURCE_MAP" sheetId="3" r:id="Rbd17426ecb564eb5"/>
    <x:sheet xmlns:r="http://schemas.openxmlformats.org/officeDocument/2006/relationships" name="ACTION_MAP" sheetId="4" r:id="Ra23ff2db10d14994"/>
    <x:sheet xmlns:r="http://schemas.openxmlformats.org/officeDocument/2006/relationships" name="CHANGE_LOG" sheetId="5" r:id="R73423e5fab26471a"/>
    <x:sheet xmlns:r="http://schemas.openxmlformats.org/officeDocument/2006/relationships" name="DECISION_BRIEF" sheetId="6" r:id="R65cf372b174a4f19"/>
    <x:sheet xmlns:r="http://schemas.openxmlformats.org/officeDocument/2006/relationships" name="LISTS" sheetId="7" r:id="R19cec81657a042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0"/>
      <x:color rgb="FFFFFFFF"/>
      <x:name val="Carlito"/>
    </x:font>
    <x:font>
      <x:b/>
      <x:sz val="16"/>
      <x:color rgb="FFFFFFFF"/>
      <x:name val="Carlito"/>
    </x:font>
    <x:font>
      <x:sz val="11"/>
      <x:color rgb="FF17324A"/>
      <x:name val="Carlito"/>
    </x:font>
    <x:font>
      <x:b/>
      <x:sz val="11"/>
      <x:color rgb="FF123E63"/>
      <x:name val="Carlito"/>
    </x:font>
    <x:font>
      <x:sz val="10"/>
      <x:color rgb="FF17324A"/>
      <x:name val="Carlito"/>
    </x:font>
    <x:font>
      <x:b/>
      <x:sz val="10"/>
      <x:color rgb="FF17324A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94E76"/>
      </x:patternFill>
    </x:fill>
    <x:fill>
      <x:patternFill patternType="solid">
        <x:fgColor rgb="FF123E63"/>
      </x:patternFill>
    </x:fill>
    <x:fill>
      <x:patternFill patternType="solid">
        <x:fgColor rgb="FFE9F3FA"/>
      </x:patternFill>
    </x:fill>
    <x:fill>
      <x:patternFill patternType="solid">
        <x:fgColor rgb="FFD8EAF6"/>
      </x:patternFill>
    </x:fill>
    <x:fill>
      <x:patternFill patternType="solid">
        <x:fgColor rgb="FFFFF8DB"/>
      </x:patternFill>
    </x:fill>
    <x:fill>
      <x:patternFill patternType="solid">
        <x:fgColor rgb="FFEDF2F7"/>
      </x:patternFill>
    </x:fill>
    <x:fill>
      <x:patternFill patternType="solid">
        <x:fgColor rgb="FF194E76"/>
      </x:patternFill>
    </x:fill>
    <x:fill>
      <x:patternFill patternType="solid">
        <x:fgColor rgb="FFFFF8DB"/>
      </x:patternFill>
    </x:fill>
    <x:fill>
      <x:patternFill patternType="solid">
        <x:fgColor rgb="FFD8EAF6"/>
      </x:patternFill>
    </x:fill>
    <x:fill>
      <x:patternFill patternType="solid">
        <x:fgColor rgb="FFEDF2F7"/>
      </x:patternFill>
    </x:fill>
  </x:fills>
  <x:borders count="2">
    <x:border/>
    <x:border/>
  </x:borders>
  <x:cellStyleXfs count="1">
    <x:xf numFmtId="0" fontId="0" fillId="0" borderId="0"/>
  </x:cellStyleXfs>
  <x:cellXfs count="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200" fontId="5" fillId="6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1" fillId="8" borderId="0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horizontal="center"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vertical="center" wrapText="1"/>
    </x:xf>
    <x:xf numFmtId="0" fontId="4" fillId="10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6" fillId="11" borderId="0" xfId="0" applyNumberFormat="1" applyFont="1" applyFill="1" applyBorder="1" applyAlignment="1">
      <x:alignment vertical="center" wrapText="1"/>
    </x:xf>
    <x:xf numFmtId="0" fontId="5" fillId="11" borderId="0" xfId="0" applyNumberFormat="1" applyFont="1" applyFill="1" applyBorder="1" applyAlignment="1">
      <x:alignment vertical="center" wrapText="1"/>
    </x:xf>
    <x:xf numFmtId="200" fontId="5" fillId="9" borderId="0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6" fillId="11" borderId="0" xfId="0" applyNumberFormat="1" applyFont="1" applyFill="1" applyBorder="1"/>
    <x:xf numFmtId="0" fontId="6" fillId="11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991B1B"/>
      </x:font>
      <x:fill>
        <x:patternFill>
          <x:bgColor rgb="FFFDECEC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991B1B"/>
      </x:font>
      <x:fill>
        <x:patternFill>
          <x:bgColor rgb="FFFDECEC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991B1B"/>
      </x:font>
      <x:fill>
        <x:patternFill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49e355f194bd2" /><Relationship Type="http://schemas.openxmlformats.org/officeDocument/2006/relationships/theme" Target="/xl/theme/theme1.xml" Id="R450476f7f8974161" /><Relationship Type="http://schemas.openxmlformats.org/officeDocument/2006/relationships/sharedStrings" Target="/xl/sharedStrings.xml" Id="R385e46e50fc645a8" /><Relationship Type="http://schemas.openxmlformats.org/officeDocument/2006/relationships/worksheet" Target="/xl/worksheets/sheet1.xml" Id="Rf9bc6ce43c594090" /><Relationship Type="http://schemas.openxmlformats.org/officeDocument/2006/relationships/worksheet" Target="/xl/worksheets/sheet2.xml" Id="R8e0800a840a4428b" /><Relationship Type="http://schemas.openxmlformats.org/officeDocument/2006/relationships/worksheet" Target="/xl/worksheets/sheet3.xml" Id="Rbd17426ecb564eb5" /><Relationship Type="http://schemas.openxmlformats.org/officeDocument/2006/relationships/worksheet" Target="/xl/worksheets/sheet4.xml" Id="Ra23ff2db10d14994" /><Relationship Type="http://schemas.openxmlformats.org/officeDocument/2006/relationships/worksheet" Target="/xl/worksheets/sheet5.xml" Id="R73423e5fab26471a" /><Relationship Type="http://schemas.openxmlformats.org/officeDocument/2006/relationships/worksheet" Target="/xl/worksheets/sheet6.xml" Id="R65cf372b174a4f19" /><Relationship Type="http://schemas.openxmlformats.org/officeDocument/2006/relationships/worksheet" Target="/xl/worksheets/sheet7.xml" Id="R19cec81657a042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17" t="str">
        <x:v>SERPIFAI AI Search Citation Analysis Workbook</x:v>
      </x:c>
      <x:c r="B1" s="17"/>
      <x:c r="C1" s="17"/>
      <x:c r="D1" s="17"/>
      <x:c r="E1" s="17"/>
      <x:c r="F1" s="17"/>
      <x:c r="G1" s="17"/>
      <x:c r="H1" s="17"/>
    </x:row>
    <x:row r="2" ht="42" customHeight="1">
      <x:c r="A2" s="25" t="str">
        <x:v>Begin here. Scope one decision before logging observations. The workbook keeps citation presence, source role, passage support, brand mention, repetition and permitted conclusions separate.</x:v>
      </x:c>
      <x:c r="B2" s="25"/>
      <x:c r="C2" s="25"/>
      <x:c r="D2" s="25"/>
      <x:c r="E2" s="25"/>
      <x:c r="F2" s="25"/>
      <x:c r="G2" s="25"/>
      <x:c r="H2" s="25"/>
    </x:row>
    <x:row r="4">
      <x:c r="A4" s="6" t="str">
        <x:v>Field</x:v>
      </x:c>
      <x:c r="B4" s="6" t="str">
        <x:v>Value</x:v>
      </x:c>
    </x:row>
    <x:row r="5">
      <x:c r="A5" s="32" t="str">
        <x:v>Audit name</x:v>
      </x:c>
      <x:c r="B5" s="39"/>
    </x:row>
    <x:row r="6">
      <x:c r="A6" s="32" t="str">
        <x:v>Platform scope</x:v>
      </x:c>
      <x:c r="B6" s="39"/>
    </x:row>
    <x:row r="7">
      <x:c r="A7" s="32" t="str">
        <x:v>Locale</x:v>
      </x:c>
      <x:c r="B7" s="39"/>
    </x:row>
    <x:row r="8">
      <x:c r="A8" s="32" t="str">
        <x:v>Observation window start</x:v>
      </x:c>
      <x:c r="B8" s="52"/>
    </x:row>
    <x:row r="9">
      <x:c r="A9" s="32" t="str">
        <x:v>Observation window end</x:v>
      </x:c>
      <x:c r="B9" s="52"/>
    </x:row>
    <x:row r="10">
      <x:c r="A10" s="32" t="str">
        <x:v>Prompt family / user task</x:v>
      </x:c>
      <x:c r="B10" s="39"/>
    </x:row>
    <x:row r="11">
      <x:c r="A11" s="32" t="str">
        <x:v>Target page or domain</x:v>
      </x:c>
      <x:c r="B11" s="39"/>
    </x:row>
    <x:row r="12">
      <x:c r="A12" s="32" t="str">
        <x:v>Primary owner</x:v>
      </x:c>
      <x:c r="B12" s="39"/>
    </x:row>
    <x:row r="13">
      <x:c r="A13" s="32" t="str">
        <x:v>Decision objective</x:v>
      </x:c>
      <x:c r="B13" s="39"/>
    </x:row>
    <x:row r="14">
      <x:c r="A14" t="str">
        <x:v>Scope state</x:v>
      </x:c>
      <x:c r="B14" s="47" t="str">
        <x:f>IF(OR(B5="",B6="",B7="",B8="",B9="",B10="",B11="",B12="",B13=""),"SCOPE INCOMPLETE","SCOPE READY")</x:f>
        <x:v>SCOPE INCOMPLETE</x:v>
      </x:c>
    </x:row>
    <x:row r="16">
      <x:c r="A16" s="6" t="str">
        <x:v>Fast path</x:v>
      </x:c>
      <x:c r="B16" s="6"/>
      <x:c r="C16" s="6"/>
      <x:c r="D16" s="6"/>
      <x:c r="E16" s="6"/>
      <x:c r="F16" s="6"/>
      <x:c r="G16" s="6"/>
      <x:c r="H16" s="6"/>
    </x:row>
    <x:row r="17">
      <x:c r="A17" s="32" t="str">
        <x:v>1</x:v>
      </x:c>
      <x:c r="B17" s="12" t="str">
        <x:v>Complete the yellow scope cells before interpreting any citation.</x:v>
      </x:c>
      <x:c r="C17" s="12"/>
      <x:c r="D17" s="12"/>
      <x:c r="E17" s="12"/>
      <x:c r="F17" s="12"/>
      <x:c r="G17" s="12"/>
      <x:c r="H17" s="12"/>
    </x:row>
    <x:row r="18">
      <x:c r="A18" s="32" t="str">
        <x:v>2</x:v>
      </x:c>
      <x:c r="B18" s="12" t="str">
        <x:v>Log every observed answer in OBSERVATIONS. A citation is not decision-ready until its URL, claim, passage and role are checked.</x:v>
      </x:c>
      <x:c r="C18" s="12"/>
      <x:c r="D18" s="12"/>
      <x:c r="E18" s="12"/>
      <x:c r="F18" s="12"/>
      <x:c r="G18" s="12"/>
      <x:c r="H18" s="12"/>
    </x:row>
    <x:row r="19">
      <x:c r="A19" s="32" t="str">
        <x:v>3</x:v>
      </x:c>
      <x:c r="B19" s="12" t="str">
        <x:v>Use SOURCE_MAP only after observations exist; it summarizes exact cited URLs, not vague domain authority.</x:v>
      </x:c>
      <x:c r="C19" s="12"/>
      <x:c r="D19" s="12"/>
      <x:c r="E19" s="12"/>
      <x:c r="F19" s="12"/>
      <x:c r="G19" s="12"/>
      <x:c r="H19" s="12"/>
    </x:row>
    <x:row r="20">
      <x:c r="A20" s="32" t="str">
        <x:v>4</x:v>
      </x:c>
      <x:c r="B20" s="12" t="str">
        <x:v>Use ACTION_MAP to route the first unresolved evidence state.</x:v>
      </x:c>
      <x:c r="C20" s="12"/>
      <x:c r="D20" s="12"/>
      <x:c r="E20" s="12"/>
      <x:c r="F20" s="12"/>
      <x:c r="G20" s="12"/>
      <x:c r="H20" s="12"/>
    </x:row>
    <x:row r="21">
      <x:c r="A21" s="32" t="str">
        <x:v>5</x:v>
      </x:c>
      <x:c r="B21" s="12" t="str">
        <x:v>Complete DECISION_BRIEF only when the evidence is reproducible enough for another reviewer.</x:v>
      </x:c>
      <x:c r="C21" s="12"/>
      <x:c r="D21" s="12"/>
      <x:c r="E21" s="12"/>
      <x:c r="F21" s="12"/>
      <x:c r="G21" s="12"/>
      <x:c r="H21" s="12"/>
    </x:row>
    <x:row r="22">
      <x:c r="A22" s="32" t="str">
        <x:v>Rule</x:v>
      </x:c>
      <x:c r="B22" s="12" t="str">
        <x:v>No synthetic AI authority score is used. READY means the record is complete enough to review, not that the citation is good.</x:v>
      </x:c>
      <x:c r="C22" s="12"/>
      <x:c r="D22" s="12"/>
      <x:c r="E22" s="12"/>
      <x:c r="F22" s="12"/>
      <x:c r="G22" s="12"/>
      <x:c r="H22" s="12"/>
    </x:row>
  </x:sheetData>
  <x:mergeCells>
    <x:mergeCell ref="A1:H1"/>
    <x:mergeCell ref="A2:H2"/>
  </x:mergeCells>
  <x:dataValidations count="1">
    <x:dataValidation type="list" sqref="B6">
      <x:formula1>"Google Search AI features,Bing / Microsoft AI experiences,ChatGPT search,Other observed answer surface"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28" hidden="0" customWidth="1"/>
    <x:col min="4" max="4" width="14" hidden="0" customWidth="1"/>
    <x:col min="5" max="5" width="14" hidden="0" customWidth="1"/>
    <x:col min="6" max="6" width="28" hidden="0" customWidth="1"/>
    <x:col min="7" max="7" width="14" hidden="0" customWidth="1"/>
    <x:col min="8" max="8" width="34" hidden="0" customWidth="1"/>
    <x:col min="9" max="9" width="27" hidden="0" customWidth="1"/>
    <x:col min="10" max="10" width="34" hidden="0" customWidth="1"/>
    <x:col min="11" max="11" width="28" hidden="0" customWidth="1"/>
    <x:col min="12" max="12" width="27" hidden="0" customWidth="1"/>
    <x:col min="13" max="13" width="16" hidden="0" customWidth="1"/>
    <x:col min="14" max="14" width="17" hidden="0" customWidth="1"/>
    <x:col min="15" max="15" width="18" hidden="0" customWidth="1"/>
    <x:col min="16" max="16" width="24" hidden="0" customWidth="1"/>
    <x:col min="17" max="17" width="28" hidden="0" customWidth="1"/>
    <x:col min="18" max="18" width="28" hidden="0" customWidth="1"/>
    <x:col min="19" max="19" width="32" hidden="0" customWidth="1"/>
    <x:col min="20" max="20" width="16" hidden="0" customWidth="1"/>
  </x:cols>
  <x:sheetData>
    <x:row r="1">
      <x:c r="A1" s="17" t="str">
        <x:v>OBSERVATIONS - one row per captured answer/source observation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</x:row>
    <x:row r="2">
      <x:c r="A2" s="25" t="str">
        <x:v>Rows must match START platform, locale and observation window. Controlled tokens are validated in formulas, so pasted wrong-case or unsupported states fail closed even if Excel data validation is bypassed.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</x:row>
    <x:row r="5">
      <x:c r="A5" s="6" t="str">
        <x:v>Record ID</x:v>
      </x:c>
      <x:c r="B5" s="6" t="str">
        <x:v>Prompt / query</x:v>
      </x:c>
      <x:c r="C5" s="6" t="str">
        <x:v>Platform</x:v>
      </x:c>
      <x:c r="D5" s="6" t="str">
        <x:v>Locale</x:v>
      </x:c>
      <x:c r="E5" s="6" t="str">
        <x:v>Observation date</x:v>
      </x:c>
      <x:c r="F5" s="6" t="str">
        <x:v>Response locator</x:v>
      </x:c>
      <x:c r="G5" s="6" t="str">
        <x:v>Citation status</x:v>
      </x:c>
      <x:c r="H5" s="6" t="str">
        <x:v>Cited URL</x:v>
      </x:c>
      <x:c r="I5" s="6" t="str">
        <x:v>Source role</x:v>
      </x:c>
      <x:c r="J5" s="6" t="str">
        <x:v>Answer claim</x:v>
      </x:c>
      <x:c r="K5" s="6" t="str">
        <x:v>Passage locator</x:v>
      </x:c>
      <x:c r="L5" s="6" t="str">
        <x:v>Passage support</x:v>
      </x:c>
      <x:c r="M5" s="6" t="str">
        <x:v>Brand mention</x:v>
      </x:c>
      <x:c r="N5" s="6" t="str">
        <x:v>Reproduction</x:v>
      </x:c>
      <x:c r="O5" s="6" t="str">
        <x:v>Owner</x:v>
      </x:c>
      <x:c r="P5" s="6" t="str">
        <x:v>Scope match</x:v>
      </x:c>
      <x:c r="Q5" s="6" t="str">
        <x:v>Evidence completeness</x:v>
      </x:c>
      <x:c r="R5" s="6" t="str">
        <x:v>Token validity</x:v>
      </x:c>
      <x:c r="S5" s="6" t="str">
        <x:v>Decision state</x:v>
      </x:c>
      <x:c r="T5" s="6" t="str">
        <x:v>Record readiness</x:v>
      </x:c>
    </x:row>
    <x:row r="6">
      <x:c r="A6" s="39"/>
      <x:c r="B6" s="39"/>
      <x:c r="C6" s="39"/>
      <x:c r="D6" s="39"/>
      <x:c r="E6" s="52"/>
      <x:c r="F6" s="39"/>
      <x:c r="G6" s="39"/>
      <x:c r="H6" s="39"/>
      <x:c r="I6" s="39"/>
      <x:c r="J6" s="39"/>
      <x:c r="K6" s="39"/>
      <x:c r="L6" s="39"/>
      <x:c r="M6" s="39"/>
      <x:c r="N6" s="39"/>
      <x:c r="O6" s="39"/>
      <x:c r="P6" s="47" t="str">
        <x:f>IF(A6="","",IF(OR(B6="",C6="",D6="",E6=""),"EVIDENCE INSUFFICIENT - SCOPE FIELD",IF(AND(C6=START!$B$6,D6=START!$B$7,E6&gt;=START!$B$8,E6&lt;=START!$B$9),"SCOPE MATCH","INVALID - OUT OF SCOPE")))</x:f>
      </x:c>
      <x:c r="Q6" s="47" t="str">
        <x:f>IF(A6="","",IF(OR(B6="",C6="",D6="",E6="",F6="",G6="",M6="",N6="",O6=""),"EVIDENCE INSUFFICIENT - REQUIRED FIELD",IF(G6="CITED",IF(H6="","EVIDENCE INSUFFICIENT - CITED URL",IF(OR(I6="",I6="UNRESOLVED"),"EVIDENCE INSUFFICIENT - SOURCE ROLE",IF(OR(J6="",K6="",L6=""),"EVIDENCE INSUFFICIENT - PASSAGE","COMPLETE"))),IF(OR(G6="NOT CITED",G6="UNCLEAR"),"COMPLETE","EVIDENCE INSUFFICIENT - CITATION STATUS"))))</x:f>
      </x:c>
      <x:c r="R6" s="47" t="str">
        <x:f>IF(A6="","",IF(NOT(OR(EXACT(C6,"Google Search AI features"),EXACT(C6,"Bing / Microsoft AI experiences"),EXACT(C6,"ChatGPT search"),EXACT(C6,"Other observed answer surface"))),"INVALID - PLATFORM TOKEN",IF(NOT(OR(EXACT(G6,"CITED"),EXACT(G6,"NOT CITED"),EXACT(G6,"UNCLEAR"))),"INVALID - CITATION TOKEN",IF(NOT(OR(EXACT(M6,"MENTIONED"),EXACT(M6,"NOT MENTIONED"),EXACT(M6,"UNCLEAR"))),"INVALID - MENTION TOKEN",IF(NOT(OR(EXACT(N6,"REPRODUCED"),EXACT(N6,"NOT REPRODUCED"),EXACT(N6,"NOT RETESTED"))),"INVALID - REPRODUCTION TOKEN",IF(COUNTIF($A$6:$A$205,A6)&gt;1,"INVALID - DUPLICATE ID",IF(G6="CITED",IF(AND(I6&lt;&gt;"",NOT(OR(EXACT(I6,"OFFICIAL / FIRST-PARTY AUTHORITY"),EXACT(I6,"PRIMARY EVIDENCE"),EXACT(I6,"SPECIALIST INTERPRETATION"),EXACT(I6,"PUBLISHER / REFERENCE"),EXACT(I6,"COMMERCIAL SOURCE"),EXACT(I6,"COMMUNITY / WITNESS"),EXACT(I6,"DIRECTORY / MARKETPLACE"),EXACT(I6,"UNRESOLVED"),EXACT(I6,"NOT APPLICABLE")))),"INVALID - SOURCE ROLE TOKEN",IF(AND(L6&lt;&gt;"",NOT(OR(EXACT(L6,"ENTAILS"),EXACT(L6,"PARTIAL"),EXACT(L6,"CONTEXT"),EXACT(L6,"CONTRADICTS"),EXACT(L6,"STALE / JURISDICTION MISMATCH"),EXACT(L6,"ORPHAN / CIRCULAR"),EXACT(L6,"NOT CHECKED"),EXACT(L6,"NOT APPLICABLE")))),"INVALID - SUPPORT TOKEN",IF(OR(I6="NOT APPLICABLE",L6="NOT APPLICABLE"),"INVALID - CITED DETAIL CONTRADICTION","VALID"))),IF(G6="NOT CITED",IF(OR(H6&lt;&gt;"",J6&lt;&gt;"",K6&lt;&gt;"",AND(I6&lt;&gt;"NOT APPLICABLE",I6&lt;&gt;""),AND(L6&lt;&gt;"NOT APPLICABLE",L6&lt;&gt;"")),"INVALID - NOT CITED DETAIL CONTRADICTION","VALID"),IF(G6="UNCLEAR",IF(OR(H6&lt;&gt;"",J6&lt;&gt;"",K6&lt;&gt;"",AND(I6&lt;&gt;"NOT APPLICABLE",I6&lt;&gt;""),AND(L6&lt;&gt;"NOT APPLICABLE",L6&lt;&gt;"")),"INVALID - UNCLEAR DETAIL CONTRADICTION","VALID"),"INVALID - CITATION TOKEN")))))))))</x:f>
      </x:c>
      <x:c r="S6" s="47" t="str">
        <x:f>IF(A6="","",IF(P6&lt;&gt;"SCOPE MATCH",P6,IF(R6&lt;&gt;"VALID",R6,IF(Q6&lt;&gt;"COMPLETE",Q6,IF(G6="UNCLEAR","EVIDENCE INSUFFICIENT - CITATION PRESENCE",IF(G6="NOT CITED","NO CITATION OBSERVED",IF(L6="NOT CHECKED","EVIDENCE INSUFFICIENT - PASSAGE",IF(L6="CONTRADICTS","CITATION SUPPORT CONTRADICTED",IF(L6="ORPHAN / CIRCULAR","EVIDENCE INSUFFICIENT - PROVENANCE",IF(L6="STALE / JURISDICTION MISMATCH","CITATION SUPPORT STALE / MISMATCHED",IF(L6="CONTEXT","CITATION CONTEXT ONLY",IF(L6="PARTIAL","CITATION SUPPORT PARTIAL",IF(AND(L6="ENTAILS",N6="REPRODUCED"),"REPEATABLE WITHIN SAMPLE",IF(AND(L6="ENTAILS",N6="NOT REPRODUCED"),"CITATION SUPPORT VERIFIED - NOT REPRODUCED",IF(L6="ENTAILS","CITATION SUPPORT VERIFIED","EVIDENCE INSUFFICIENT")))))))))))))))</x:f>
      </x:c>
      <x:c r="T6" s="47" t="str">
        <x:f>IF(A6="","",IF(OR(LEFT(S6,21)="EVIDENCE INSUFFICIENT",LEFT(S6,7)="INVALID"),"NOT READY","READY"))</x:f>
      </x:c>
    </x:row>
    <x:row r="7">
      <x:c r="A7" s="39"/>
      <x:c r="B7" s="39"/>
      <x:c r="C7" s="39"/>
      <x:c r="D7" s="39"/>
      <x:c r="E7" s="52"/>
      <x:c r="F7" s="39"/>
      <x:c r="G7" s="39"/>
      <x:c r="H7" s="39"/>
      <x:c r="I7" s="39"/>
      <x:c r="J7" s="39"/>
      <x:c r="K7" s="39"/>
      <x:c r="L7" s="39"/>
      <x:c r="M7" s="39"/>
      <x:c r="N7" s="39"/>
      <x:c r="O7" s="39"/>
      <x:c r="P7" s="47" t="str">
        <x:f>IF(A7="","",IF(OR(B7="",C7="",D7="",E7=""),"EVIDENCE INSUFFICIENT - SCOPE FIELD",IF(AND(C7=START!$B$6,D7=START!$B$7,E7&gt;=START!$B$8,E7&lt;=START!$B$9),"SCOPE MATCH","INVALID - OUT OF SCOPE")))</x:f>
      </x:c>
      <x:c r="Q7" s="47" t="str">
        <x:f>IF(A7="","",IF(OR(B7="",C7="",D7="",E7="",F7="",G7="",M7="",N7="",O7=""),"EVIDENCE INSUFFICIENT - REQUIRED FIELD",IF(G7="CITED",IF(H7="","EVIDENCE INSUFFICIENT - CITED URL",IF(OR(I7="",I7="UNRESOLVED"),"EVIDENCE INSUFFICIENT - SOURCE ROLE",IF(OR(J7="",K7="",L7=""),"EVIDENCE INSUFFICIENT - PASSAGE","COMPLETE"))),IF(OR(G7="NOT CITED",G7="UNCLEAR"),"COMPLETE","EVIDENCE INSUFFICIENT - CITATION STATUS"))))</x:f>
      </x:c>
      <x:c r="R7" s="47" t="str">
        <x:f>IF(A7="","",IF(NOT(OR(EXACT(C7,"Google Search AI features"),EXACT(C7,"Bing / Microsoft AI experiences"),EXACT(C7,"ChatGPT search"),EXACT(C7,"Other observed answer surface"))),"INVALID - PLATFORM TOKEN",IF(NOT(OR(EXACT(G7,"CITED"),EXACT(G7,"NOT CITED"),EXACT(G7,"UNCLEAR"))),"INVALID - CITATION TOKEN",IF(NOT(OR(EXACT(M7,"MENTIONED"),EXACT(M7,"NOT MENTIONED"),EXACT(M7,"UNCLEAR"))),"INVALID - MENTION TOKEN",IF(NOT(OR(EXACT(N7,"REPRODUCED"),EXACT(N7,"NOT REPRODUCED"),EXACT(N7,"NOT RETESTED"))),"INVALID - REPRODUCTION TOKEN",IF(COUNTIF($A$6:$A$205,A7)&gt;1,"INVALID - DUPLICATE ID",IF(G7="CITED",IF(AND(I7&lt;&gt;"",NOT(OR(EXACT(I7,"OFFICIAL / FIRST-PARTY AUTHORITY"),EXACT(I7,"PRIMARY EVIDENCE"),EXACT(I7,"SPECIALIST INTERPRETATION"),EXACT(I7,"PUBLISHER / REFERENCE"),EXACT(I7,"COMMERCIAL SOURCE"),EXACT(I7,"COMMUNITY / WITNESS"),EXACT(I7,"DIRECTORY / MARKETPLACE"),EXACT(I7,"UNRESOLVED"),EXACT(I7,"NOT APPLICABLE")))),"INVALID - SOURCE ROLE TOKEN",IF(AND(L7&lt;&gt;"",NOT(OR(EXACT(L7,"ENTAILS"),EXACT(L7,"PARTIAL"),EXACT(L7,"CONTEXT"),EXACT(L7,"CONTRADICTS"),EXACT(L7,"STALE / JURISDICTION MISMATCH"),EXACT(L7,"ORPHAN / CIRCULAR"),EXACT(L7,"NOT CHECKED"),EXACT(L7,"NOT APPLICABLE")))),"INVALID - SUPPORT TOKEN",IF(OR(I7="NOT APPLICABLE",L7="NOT APPLICABLE"),"INVALID - CITED DETAIL CONTRADICTION","VALID"))),IF(G7="NOT CITED",IF(OR(H7&lt;&gt;"",J7&lt;&gt;"",K7&lt;&gt;"",AND(I7&lt;&gt;"NOT APPLICABLE",I7&lt;&gt;""),AND(L7&lt;&gt;"NOT APPLICABLE",L7&lt;&gt;"")),"INVALID - NOT CITED DETAIL CONTRADICTION","VALID"),IF(G7="UNCLEAR",IF(OR(H7&lt;&gt;"",J7&lt;&gt;"",K7&lt;&gt;"",AND(I7&lt;&gt;"NOT APPLICABLE",I7&lt;&gt;""),AND(L7&lt;&gt;"NOT APPLICABLE",L7&lt;&gt;"")),"INVALID - UNCLEAR DETAIL CONTRADICTION","VALID"),"INVALID - CITATION TOKEN")))))))))</x:f>
      </x:c>
      <x:c r="S7" s="47" t="str">
        <x:f>IF(A7="","",IF(P7&lt;&gt;"SCOPE MATCH",P7,IF(R7&lt;&gt;"VALID",R7,IF(Q7&lt;&gt;"COMPLETE",Q7,IF(G7="UNCLEAR","EVIDENCE INSUFFICIENT - CITATION PRESENCE",IF(G7="NOT CITED","NO CITATION OBSERVED",IF(L7="NOT CHECKED","EVIDENCE INSUFFICIENT - PASSAGE",IF(L7="CONTRADICTS","CITATION SUPPORT CONTRADICTED",IF(L7="ORPHAN / CIRCULAR","EVIDENCE INSUFFICIENT - PROVENANCE",IF(L7="STALE / JURISDICTION MISMATCH","CITATION SUPPORT STALE / MISMATCHED",IF(L7="CONTEXT","CITATION CONTEXT ONLY",IF(L7="PARTIAL","CITATION SUPPORT PARTIAL",IF(AND(L7="ENTAILS",N7="REPRODUCED"),"REPEATABLE WITHIN SAMPLE",IF(AND(L7="ENTAILS",N7="NOT REPRODUCED"),"CITATION SUPPORT VERIFIED - NOT REPRODUCED",IF(L7="ENTAILS","CITATION SUPPORT VERIFIED","EVIDENCE INSUFFICIENT")))))))))))))))</x:f>
      </x:c>
      <x:c r="T7" s="47" t="str">
        <x:f>IF(A7="","",IF(OR(LEFT(S7,21)="EVIDENCE INSUFFICIENT",LEFT(S7,7)="INVALID"),"NOT READY","READY"))</x:f>
      </x:c>
    </x:row>
    <x:row r="8">
      <x:c r="A8" s="39"/>
      <x:c r="B8" s="39"/>
      <x:c r="C8" s="39"/>
      <x:c r="D8" s="39"/>
      <x:c r="E8" s="52"/>
      <x:c r="F8" s="39"/>
      <x:c r="G8" s="39"/>
      <x:c r="H8" s="39"/>
      <x:c r="I8" s="39"/>
      <x:c r="J8" s="39"/>
      <x:c r="K8" s="39"/>
      <x:c r="L8" s="39"/>
      <x:c r="M8" s="39"/>
      <x:c r="N8" s="39"/>
      <x:c r="O8" s="39"/>
      <x:c r="P8" s="47" t="str">
        <x:f>IF(A8="","",IF(OR(B8="",C8="",D8="",E8=""),"EVIDENCE INSUFFICIENT - SCOPE FIELD",IF(AND(C8=START!$B$6,D8=START!$B$7,E8&gt;=START!$B$8,E8&lt;=START!$B$9),"SCOPE MATCH","INVALID - OUT OF SCOPE")))</x:f>
      </x:c>
      <x:c r="Q8" s="47" t="str">
        <x:f>IF(A8="","",IF(OR(B8="",C8="",D8="",E8="",F8="",G8="",M8="",N8="",O8=""),"EVIDENCE INSUFFICIENT - REQUIRED FIELD",IF(G8="CITED",IF(H8="","EVIDENCE INSUFFICIENT - CITED URL",IF(OR(I8="",I8="UNRESOLVED"),"EVIDENCE INSUFFICIENT - SOURCE ROLE",IF(OR(J8="",K8="",L8=""),"EVIDENCE INSUFFICIENT - PASSAGE","COMPLETE"))),IF(OR(G8="NOT CITED",G8="UNCLEAR"),"COMPLETE","EVIDENCE INSUFFICIENT - CITATION STATUS"))))</x:f>
      </x:c>
      <x:c r="R8" s="47" t="str">
        <x:f>IF(A8="","",IF(NOT(OR(EXACT(C8,"Google Search AI features"),EXACT(C8,"Bing / Microsoft AI experiences"),EXACT(C8,"ChatGPT search"),EXACT(C8,"Other observed answer surface"))),"INVALID - PLATFORM TOKEN",IF(NOT(OR(EXACT(G8,"CITED"),EXACT(G8,"NOT CITED"),EXACT(G8,"UNCLEAR"))),"INVALID - CITATION TOKEN",IF(NOT(OR(EXACT(M8,"MENTIONED"),EXACT(M8,"NOT MENTIONED"),EXACT(M8,"UNCLEAR"))),"INVALID - MENTION TOKEN",IF(NOT(OR(EXACT(N8,"REPRODUCED"),EXACT(N8,"NOT REPRODUCED"),EXACT(N8,"NOT RETESTED"))),"INVALID - REPRODUCTION TOKEN",IF(COUNTIF($A$6:$A$205,A8)&gt;1,"INVALID - DUPLICATE ID",IF(G8="CITED",IF(AND(I8&lt;&gt;"",NOT(OR(EXACT(I8,"OFFICIAL / FIRST-PARTY AUTHORITY"),EXACT(I8,"PRIMARY EVIDENCE"),EXACT(I8,"SPECIALIST INTERPRETATION"),EXACT(I8,"PUBLISHER / REFERENCE"),EXACT(I8,"COMMERCIAL SOURCE"),EXACT(I8,"COMMUNITY / WITNESS"),EXACT(I8,"DIRECTORY / MARKETPLACE"),EXACT(I8,"UNRESOLVED"),EXACT(I8,"NOT APPLICABLE")))),"INVALID - SOURCE ROLE TOKEN",IF(AND(L8&lt;&gt;"",NOT(OR(EXACT(L8,"ENTAILS"),EXACT(L8,"PARTIAL"),EXACT(L8,"CONTEXT"),EXACT(L8,"CONTRADICTS"),EXACT(L8,"STALE / JURISDICTION MISMATCH"),EXACT(L8,"ORPHAN / CIRCULAR"),EXACT(L8,"NOT CHECKED"),EXACT(L8,"NOT APPLICABLE")))),"INVALID - SUPPORT TOKEN",IF(OR(I8="NOT APPLICABLE",L8="NOT APPLICABLE"),"INVALID - CITED DETAIL CONTRADICTION","VALID"))),IF(G8="NOT CITED",IF(OR(H8&lt;&gt;"",J8&lt;&gt;"",K8&lt;&gt;"",AND(I8&lt;&gt;"NOT APPLICABLE",I8&lt;&gt;""),AND(L8&lt;&gt;"NOT APPLICABLE",L8&lt;&gt;"")),"INVALID - NOT CITED DETAIL CONTRADICTION","VALID"),IF(G8="UNCLEAR",IF(OR(H8&lt;&gt;"",J8&lt;&gt;"",K8&lt;&gt;"",AND(I8&lt;&gt;"NOT APPLICABLE",I8&lt;&gt;""),AND(L8&lt;&gt;"NOT APPLICABLE",L8&lt;&gt;"")),"INVALID - UNCLEAR DETAIL CONTRADICTION","VALID"),"INVALID - CITATION TOKEN")))))))))</x:f>
      </x:c>
      <x:c r="S8" s="47" t="str">
        <x:f>IF(A8="","",IF(P8&lt;&gt;"SCOPE MATCH",P8,IF(R8&lt;&gt;"VALID",R8,IF(Q8&lt;&gt;"COMPLETE",Q8,IF(G8="UNCLEAR","EVIDENCE INSUFFICIENT - CITATION PRESENCE",IF(G8="NOT CITED","NO CITATION OBSERVED",IF(L8="NOT CHECKED","EVIDENCE INSUFFICIENT - PASSAGE",IF(L8="CONTRADICTS","CITATION SUPPORT CONTRADICTED",IF(L8="ORPHAN / CIRCULAR","EVIDENCE INSUFFICIENT - PROVENANCE",IF(L8="STALE / JURISDICTION MISMATCH","CITATION SUPPORT STALE / MISMATCHED",IF(L8="CONTEXT","CITATION CONTEXT ONLY",IF(L8="PARTIAL","CITATION SUPPORT PARTIAL",IF(AND(L8="ENTAILS",N8="REPRODUCED"),"REPEATABLE WITHIN SAMPLE",IF(AND(L8="ENTAILS",N8="NOT REPRODUCED"),"CITATION SUPPORT VERIFIED - NOT REPRODUCED",IF(L8="ENTAILS","CITATION SUPPORT VERIFIED","EVIDENCE INSUFFICIENT")))))))))))))))</x:f>
      </x:c>
      <x:c r="T8" s="47" t="str">
        <x:f>IF(A8="","",IF(OR(LEFT(S8,21)="EVIDENCE INSUFFICIENT",LEFT(S8,7)="INVALID"),"NOT READY","READY"))</x:f>
      </x:c>
    </x:row>
    <x:row r="9">
      <x:c r="A9" s="39"/>
      <x:c r="B9" s="39"/>
      <x:c r="C9" s="39"/>
      <x:c r="D9" s="39"/>
      <x:c r="E9" s="52"/>
      <x:c r="F9" s="39"/>
      <x:c r="G9" s="39"/>
      <x:c r="H9" s="39"/>
      <x:c r="I9" s="39"/>
      <x:c r="J9" s="39"/>
      <x:c r="K9" s="39"/>
      <x:c r="L9" s="39"/>
      <x:c r="M9" s="39"/>
      <x:c r="N9" s="39"/>
      <x:c r="O9" s="39"/>
      <x:c r="P9" s="47" t="str">
        <x:f>IF(A9="","",IF(OR(B9="",C9="",D9="",E9=""),"EVIDENCE INSUFFICIENT - SCOPE FIELD",IF(AND(C9=START!$B$6,D9=START!$B$7,E9&gt;=START!$B$8,E9&lt;=START!$B$9),"SCOPE MATCH","INVALID - OUT OF SCOPE")))</x:f>
      </x:c>
      <x:c r="Q9" s="47" t="str">
        <x:f>IF(A9="","",IF(OR(B9="",C9="",D9="",E9="",F9="",G9="",M9="",N9="",O9=""),"EVIDENCE INSUFFICIENT - REQUIRED FIELD",IF(G9="CITED",IF(H9="","EVIDENCE INSUFFICIENT - CITED URL",IF(OR(I9="",I9="UNRESOLVED"),"EVIDENCE INSUFFICIENT - SOURCE ROLE",IF(OR(J9="",K9="",L9=""),"EVIDENCE INSUFFICIENT - PASSAGE","COMPLETE"))),IF(OR(G9="NOT CITED",G9="UNCLEAR"),"COMPLETE","EVIDENCE INSUFFICIENT - CITATION STATUS"))))</x:f>
      </x:c>
      <x:c r="R9" s="47" t="str">
        <x:f>IF(A9="","",IF(NOT(OR(EXACT(C9,"Google Search AI features"),EXACT(C9,"Bing / Microsoft AI experiences"),EXACT(C9,"ChatGPT search"),EXACT(C9,"Other observed answer surface"))),"INVALID - PLATFORM TOKEN",IF(NOT(OR(EXACT(G9,"CITED"),EXACT(G9,"NOT CITED"),EXACT(G9,"UNCLEAR"))),"INVALID - CITATION TOKEN",IF(NOT(OR(EXACT(M9,"MENTIONED"),EXACT(M9,"NOT MENTIONED"),EXACT(M9,"UNCLEAR"))),"INVALID - MENTION TOKEN",IF(NOT(OR(EXACT(N9,"REPRODUCED"),EXACT(N9,"NOT REPRODUCED"),EXACT(N9,"NOT RETESTED"))),"INVALID - REPRODUCTION TOKEN",IF(COUNTIF($A$6:$A$205,A9)&gt;1,"INVALID - DUPLICATE ID",IF(G9="CITED",IF(AND(I9&lt;&gt;"",NOT(OR(EXACT(I9,"OFFICIAL / FIRST-PARTY AUTHORITY"),EXACT(I9,"PRIMARY EVIDENCE"),EXACT(I9,"SPECIALIST INTERPRETATION"),EXACT(I9,"PUBLISHER / REFERENCE"),EXACT(I9,"COMMERCIAL SOURCE"),EXACT(I9,"COMMUNITY / WITNESS"),EXACT(I9,"DIRECTORY / MARKETPLACE"),EXACT(I9,"UNRESOLVED"),EXACT(I9,"NOT APPLICABLE")))),"INVALID - SOURCE ROLE TOKEN",IF(AND(L9&lt;&gt;"",NOT(OR(EXACT(L9,"ENTAILS"),EXACT(L9,"PARTIAL"),EXACT(L9,"CONTEXT"),EXACT(L9,"CONTRADICTS"),EXACT(L9,"STALE / JURISDICTION MISMATCH"),EXACT(L9,"ORPHAN / CIRCULAR"),EXACT(L9,"NOT CHECKED"),EXACT(L9,"NOT APPLICABLE")))),"INVALID - SUPPORT TOKEN",IF(OR(I9="NOT APPLICABLE",L9="NOT APPLICABLE"),"INVALID - CITED DETAIL CONTRADICTION","VALID"))),IF(G9="NOT CITED",IF(OR(H9&lt;&gt;"",J9&lt;&gt;"",K9&lt;&gt;"",AND(I9&lt;&gt;"NOT APPLICABLE",I9&lt;&gt;""),AND(L9&lt;&gt;"NOT APPLICABLE",L9&lt;&gt;"")),"INVALID - NOT CITED DETAIL CONTRADICTION","VALID"),IF(G9="UNCLEAR",IF(OR(H9&lt;&gt;"",J9&lt;&gt;"",K9&lt;&gt;"",AND(I9&lt;&gt;"NOT APPLICABLE",I9&lt;&gt;""),AND(L9&lt;&gt;"NOT APPLICABLE",L9&lt;&gt;"")),"INVALID - UNCLEAR DETAIL CONTRADICTION","VALID"),"INVALID - CITATION TOKEN")))))))))</x:f>
      </x:c>
      <x:c r="S9" s="47" t="str">
        <x:f>IF(A9="","",IF(P9&lt;&gt;"SCOPE MATCH",P9,IF(R9&lt;&gt;"VALID",R9,IF(Q9&lt;&gt;"COMPLETE",Q9,IF(G9="UNCLEAR","EVIDENCE INSUFFICIENT - CITATION PRESENCE",IF(G9="NOT CITED","NO CITATION OBSERVED",IF(L9="NOT CHECKED","EVIDENCE INSUFFICIENT - PASSAGE",IF(L9="CONTRADICTS","CITATION SUPPORT CONTRADICTED",IF(L9="ORPHAN / CIRCULAR","EVIDENCE INSUFFICIENT - PROVENANCE",IF(L9="STALE / JURISDICTION MISMATCH","CITATION SUPPORT STALE / MISMATCHED",IF(L9="CONTEXT","CITATION CONTEXT ONLY",IF(L9="PARTIAL","CITATION SUPPORT PARTIAL",IF(AND(L9="ENTAILS",N9="REPRODUCED"),"REPEATABLE WITHIN SAMPLE",IF(AND(L9="ENTAILS",N9="NOT REPRODUCED"),"CITATION SUPPORT VERIFIED - NOT REPRODUCED",IF(L9="ENTAILS","CITATION SUPPORT VERIFIED","EVIDENCE INSUFFICIENT")))))))))))))))</x:f>
      </x:c>
      <x:c r="T9" s="47" t="str">
        <x:f>IF(A9="","",IF(OR(LEFT(S9,21)="EVIDENCE INSUFFICIENT",LEFT(S9,7)="INVALID"),"NOT READY","READY"))</x:f>
      </x:c>
    </x:row>
    <x:row r="10">
      <x:c r="A10" s="39"/>
      <x:c r="B10" s="39"/>
      <x:c r="C10" s="39"/>
      <x:c r="D10" s="39"/>
      <x:c r="E10" s="52"/>
      <x:c r="F10" s="39"/>
      <x:c r="G10" s="39"/>
      <x:c r="H10" s="39"/>
      <x:c r="I10" s="39"/>
      <x:c r="J10" s="39"/>
      <x:c r="K10" s="39"/>
      <x:c r="L10" s="39"/>
      <x:c r="M10" s="39"/>
      <x:c r="N10" s="39"/>
      <x:c r="O10" s="39"/>
      <x:c r="P10" s="47" t="str">
        <x:f>IF(A10="","",IF(OR(B10="",C10="",D10="",E10=""),"EVIDENCE INSUFFICIENT - SCOPE FIELD",IF(AND(C10=START!$B$6,D10=START!$B$7,E10&gt;=START!$B$8,E10&lt;=START!$B$9),"SCOPE MATCH","INVALID - OUT OF SCOPE")))</x:f>
      </x:c>
      <x:c r="Q10" s="47" t="str">
        <x:f>IF(A10="","",IF(OR(B10="",C10="",D10="",E10="",F10="",G10="",M10="",N10="",O10=""),"EVIDENCE INSUFFICIENT - REQUIRED FIELD",IF(G10="CITED",IF(H10="","EVIDENCE INSUFFICIENT - CITED URL",IF(OR(I10="",I10="UNRESOLVED"),"EVIDENCE INSUFFICIENT - SOURCE ROLE",IF(OR(J10="",K10="",L10=""),"EVIDENCE INSUFFICIENT - PASSAGE","COMPLETE"))),IF(OR(G10="NOT CITED",G10="UNCLEAR"),"COMPLETE","EVIDENCE INSUFFICIENT - CITATION STATUS"))))</x:f>
      </x:c>
      <x:c r="R10" s="47" t="str">
        <x:f>IF(A10="","",IF(NOT(OR(EXACT(C10,"Google Search AI features"),EXACT(C10,"Bing / Microsoft AI experiences"),EXACT(C10,"ChatGPT search"),EXACT(C10,"Other observed answer surface"))),"INVALID - PLATFORM TOKEN",IF(NOT(OR(EXACT(G10,"CITED"),EXACT(G10,"NOT CITED"),EXACT(G10,"UNCLEAR"))),"INVALID - CITATION TOKEN",IF(NOT(OR(EXACT(M10,"MENTIONED"),EXACT(M10,"NOT MENTIONED"),EXACT(M10,"UNCLEAR"))),"INVALID - MENTION TOKEN",IF(NOT(OR(EXACT(N10,"REPRODUCED"),EXACT(N10,"NOT REPRODUCED"),EXACT(N10,"NOT RETESTED"))),"INVALID - REPRODUCTION TOKEN",IF(COUNTIF($A$6:$A$205,A10)&gt;1,"INVALID - DUPLICATE ID",IF(G10="CITED",IF(AND(I10&lt;&gt;"",NOT(OR(EXACT(I10,"OFFICIAL / FIRST-PARTY AUTHORITY"),EXACT(I10,"PRIMARY EVIDENCE"),EXACT(I10,"SPECIALIST INTERPRETATION"),EXACT(I10,"PUBLISHER / REFERENCE"),EXACT(I10,"COMMERCIAL SOURCE"),EXACT(I10,"COMMUNITY / WITNESS"),EXACT(I10,"DIRECTORY / MARKETPLACE"),EXACT(I10,"UNRESOLVED"),EXACT(I10,"NOT APPLICABLE")))),"INVALID - SOURCE ROLE TOKEN",IF(AND(L10&lt;&gt;"",NOT(OR(EXACT(L10,"ENTAILS"),EXACT(L10,"PARTIAL"),EXACT(L10,"CONTEXT"),EXACT(L10,"CONTRADICTS"),EXACT(L10,"STALE / JURISDICTION MISMATCH"),EXACT(L10,"ORPHAN / CIRCULAR"),EXACT(L10,"NOT CHECKED"),EXACT(L10,"NOT APPLICABLE")))),"INVALID - SUPPORT TOKEN",IF(OR(I10="NOT APPLICABLE",L10="NOT APPLICABLE"),"INVALID - CITED DETAIL CONTRADICTION","VALID"))),IF(G10="NOT CITED",IF(OR(H10&lt;&gt;"",J10&lt;&gt;"",K10&lt;&gt;"",AND(I10&lt;&gt;"NOT APPLICABLE",I10&lt;&gt;""),AND(L10&lt;&gt;"NOT APPLICABLE",L10&lt;&gt;"")),"INVALID - NOT CITED DETAIL CONTRADICTION","VALID"),IF(G10="UNCLEAR",IF(OR(H10&lt;&gt;"",J10&lt;&gt;"",K10&lt;&gt;"",AND(I10&lt;&gt;"NOT APPLICABLE",I10&lt;&gt;""),AND(L10&lt;&gt;"NOT APPLICABLE",L10&lt;&gt;"")),"INVALID - UNCLEAR DETAIL CONTRADICTION","VALID"),"INVALID - CITATION TOKEN")))))))))</x:f>
      </x:c>
      <x:c r="S10" s="47" t="str">
        <x:f>IF(A10="","",IF(P10&lt;&gt;"SCOPE MATCH",P10,IF(R10&lt;&gt;"VALID",R10,IF(Q10&lt;&gt;"COMPLETE",Q10,IF(G10="UNCLEAR","EVIDENCE INSUFFICIENT - CITATION PRESENCE",IF(G10="NOT CITED","NO CITATION OBSERVED",IF(L10="NOT CHECKED","EVIDENCE INSUFFICIENT - PASSAGE",IF(L10="CONTRADICTS","CITATION SUPPORT CONTRADICTED",IF(L10="ORPHAN / CIRCULAR","EVIDENCE INSUFFICIENT - PROVENANCE",IF(L10="STALE / JURISDICTION MISMATCH","CITATION SUPPORT STALE / MISMATCHED",IF(L10="CONTEXT","CITATION CONTEXT ONLY",IF(L10="PARTIAL","CITATION SUPPORT PARTIAL",IF(AND(L10="ENTAILS",N10="REPRODUCED"),"REPEATABLE WITHIN SAMPLE",IF(AND(L10="ENTAILS",N10="NOT REPRODUCED"),"CITATION SUPPORT VERIFIED - NOT REPRODUCED",IF(L10="ENTAILS","CITATION SUPPORT VERIFIED","EVIDENCE INSUFFICIENT")))))))))))))))</x:f>
      </x:c>
      <x:c r="T10" s="47" t="str">
        <x:f>IF(A10="","",IF(OR(LEFT(S10,21)="EVIDENCE INSUFFICIENT",LEFT(S10,7)="INVALID"),"NOT READY","READY"))</x:f>
      </x:c>
    </x:row>
    <x:row r="11">
      <x:c r="A11" s="39"/>
      <x:c r="B11" s="39"/>
      <x:c r="C11" s="39"/>
      <x:c r="D11" s="39"/>
      <x:c r="E11" s="52"/>
      <x:c r="F11" s="39"/>
      <x:c r="G11" s="39"/>
      <x:c r="H11" s="39"/>
      <x:c r="I11" s="39"/>
      <x:c r="J11" s="39"/>
      <x:c r="K11" s="39"/>
      <x:c r="L11" s="39"/>
      <x:c r="M11" s="39"/>
      <x:c r="N11" s="39"/>
      <x:c r="O11" s="39"/>
      <x:c r="P11" s="47" t="str">
        <x:f>IF(A11="","",IF(OR(B11="",C11="",D11="",E11=""),"EVIDENCE INSUFFICIENT - SCOPE FIELD",IF(AND(C11=START!$B$6,D11=START!$B$7,E11&gt;=START!$B$8,E11&lt;=START!$B$9),"SCOPE MATCH","INVALID - OUT OF SCOPE")))</x:f>
      </x:c>
      <x:c r="Q11" s="47" t="str">
        <x:f>IF(A11="","",IF(OR(B11="",C11="",D11="",E11="",F11="",G11="",M11="",N11="",O11=""),"EVIDENCE INSUFFICIENT - REQUIRED FIELD",IF(G11="CITED",IF(H11="","EVIDENCE INSUFFICIENT - CITED URL",IF(OR(I11="",I11="UNRESOLVED"),"EVIDENCE INSUFFICIENT - SOURCE ROLE",IF(OR(J11="",K11="",L11=""),"EVIDENCE INSUFFICIENT - PASSAGE","COMPLETE"))),IF(OR(G11="NOT CITED",G11="UNCLEAR"),"COMPLETE","EVIDENCE INSUFFICIENT - CITATION STATUS"))))</x:f>
      </x:c>
      <x:c r="R11" s="47" t="str">
        <x:f>IF(A11="","",IF(NOT(OR(EXACT(C11,"Google Search AI features"),EXACT(C11,"Bing / Microsoft AI experiences"),EXACT(C11,"ChatGPT search"),EXACT(C11,"Other observed answer surface"))),"INVALID - PLATFORM TOKEN",IF(NOT(OR(EXACT(G11,"CITED"),EXACT(G11,"NOT CITED"),EXACT(G11,"UNCLEAR"))),"INVALID - CITATION TOKEN",IF(NOT(OR(EXACT(M11,"MENTIONED"),EXACT(M11,"NOT MENTIONED"),EXACT(M11,"UNCLEAR"))),"INVALID - MENTION TOKEN",IF(NOT(OR(EXACT(N11,"REPRODUCED"),EXACT(N11,"NOT REPRODUCED"),EXACT(N11,"NOT RETESTED"))),"INVALID - REPRODUCTION TOKEN",IF(COUNTIF($A$6:$A$205,A11)&gt;1,"INVALID - DUPLICATE ID",IF(G11="CITED",IF(AND(I11&lt;&gt;"",NOT(OR(EXACT(I11,"OFFICIAL / FIRST-PARTY AUTHORITY"),EXACT(I11,"PRIMARY EVIDENCE"),EXACT(I11,"SPECIALIST INTERPRETATION"),EXACT(I11,"PUBLISHER / REFERENCE"),EXACT(I11,"COMMERCIAL SOURCE"),EXACT(I11,"COMMUNITY / WITNESS"),EXACT(I11,"DIRECTORY / MARKETPLACE"),EXACT(I11,"UNRESOLVED"),EXACT(I11,"NOT APPLICABLE")))),"INVALID - SOURCE ROLE TOKEN",IF(AND(L11&lt;&gt;"",NOT(OR(EXACT(L11,"ENTAILS"),EXACT(L11,"PARTIAL"),EXACT(L11,"CONTEXT"),EXACT(L11,"CONTRADICTS"),EXACT(L11,"STALE / JURISDICTION MISMATCH"),EXACT(L11,"ORPHAN / CIRCULAR"),EXACT(L11,"NOT CHECKED"),EXACT(L11,"NOT APPLICABLE")))),"INVALID - SUPPORT TOKEN",IF(OR(I11="NOT APPLICABLE",L11="NOT APPLICABLE"),"INVALID - CITED DETAIL CONTRADICTION","VALID"))),IF(G11="NOT CITED",IF(OR(H11&lt;&gt;"",J11&lt;&gt;"",K11&lt;&gt;"",AND(I11&lt;&gt;"NOT APPLICABLE",I11&lt;&gt;""),AND(L11&lt;&gt;"NOT APPLICABLE",L11&lt;&gt;"")),"INVALID - NOT CITED DETAIL CONTRADICTION","VALID"),IF(G11="UNCLEAR",IF(OR(H11&lt;&gt;"",J11&lt;&gt;"",K11&lt;&gt;"",AND(I11&lt;&gt;"NOT APPLICABLE",I11&lt;&gt;""),AND(L11&lt;&gt;"NOT APPLICABLE",L11&lt;&gt;"")),"INVALID - UNCLEAR DETAIL CONTRADICTION","VALID"),"INVALID - CITATION TOKEN")))))))))</x:f>
      </x:c>
      <x:c r="S11" s="47" t="str">
        <x:f>IF(A11="","",IF(P11&lt;&gt;"SCOPE MATCH",P11,IF(R11&lt;&gt;"VALID",R11,IF(Q11&lt;&gt;"COMPLETE",Q11,IF(G11="UNCLEAR","EVIDENCE INSUFFICIENT - CITATION PRESENCE",IF(G11="NOT CITED","NO CITATION OBSERVED",IF(L11="NOT CHECKED","EVIDENCE INSUFFICIENT - PASSAGE",IF(L11="CONTRADICTS","CITATION SUPPORT CONTRADICTED",IF(L11="ORPHAN / CIRCULAR","EVIDENCE INSUFFICIENT - PROVENANCE",IF(L11="STALE / JURISDICTION MISMATCH","CITATION SUPPORT STALE / MISMATCHED",IF(L11="CONTEXT","CITATION CONTEXT ONLY",IF(L11="PARTIAL","CITATION SUPPORT PARTIAL",IF(AND(L11="ENTAILS",N11="REPRODUCED"),"REPEATABLE WITHIN SAMPLE",IF(AND(L11="ENTAILS",N11="NOT REPRODUCED"),"CITATION SUPPORT VERIFIED - NOT REPRODUCED",IF(L11="ENTAILS","CITATION SUPPORT VERIFIED","EVIDENCE INSUFFICIENT")))))))))))))))</x:f>
      </x:c>
      <x:c r="T11" s="47" t="str">
        <x:f>IF(A11="","",IF(OR(LEFT(S11,21)="EVIDENCE INSUFFICIENT",LEFT(S11,7)="INVALID"),"NOT READY","READY"))</x:f>
      </x:c>
    </x:row>
    <x:row r="12">
      <x:c r="A12" s="39"/>
      <x:c r="B12" s="39"/>
      <x:c r="C12" s="39"/>
      <x:c r="D12" s="39"/>
      <x:c r="E12" s="52"/>
      <x:c r="F12" s="39"/>
      <x:c r="G12" s="39"/>
      <x:c r="H12" s="39"/>
      <x:c r="I12" s="39"/>
      <x:c r="J12" s="39"/>
      <x:c r="K12" s="39"/>
      <x:c r="L12" s="39"/>
      <x:c r="M12" s="39"/>
      <x:c r="N12" s="39"/>
      <x:c r="O12" s="39"/>
      <x:c r="P12" s="47" t="str">
        <x:f>IF(A12="","",IF(OR(B12="",C12="",D12="",E12=""),"EVIDENCE INSUFFICIENT - SCOPE FIELD",IF(AND(C12=START!$B$6,D12=START!$B$7,E12&gt;=START!$B$8,E12&lt;=START!$B$9),"SCOPE MATCH","INVALID - OUT OF SCOPE")))</x:f>
      </x:c>
      <x:c r="Q12" s="47" t="str">
        <x:f>IF(A12="","",IF(OR(B12="",C12="",D12="",E12="",F12="",G12="",M12="",N12="",O12=""),"EVIDENCE INSUFFICIENT - REQUIRED FIELD",IF(G12="CITED",IF(H12="","EVIDENCE INSUFFICIENT - CITED URL",IF(OR(I12="",I12="UNRESOLVED"),"EVIDENCE INSUFFICIENT - SOURCE ROLE",IF(OR(J12="",K12="",L12=""),"EVIDENCE INSUFFICIENT - PASSAGE","COMPLETE"))),IF(OR(G12="NOT CITED",G12="UNCLEAR"),"COMPLETE","EVIDENCE INSUFFICIENT - CITATION STATUS"))))</x:f>
      </x:c>
      <x:c r="R12" s="47" t="str">
        <x:f>IF(A12="","",IF(NOT(OR(EXACT(C12,"Google Search AI features"),EXACT(C12,"Bing / Microsoft AI experiences"),EXACT(C12,"ChatGPT search"),EXACT(C12,"Other observed answer surface"))),"INVALID - PLATFORM TOKEN",IF(NOT(OR(EXACT(G12,"CITED"),EXACT(G12,"NOT CITED"),EXACT(G12,"UNCLEAR"))),"INVALID - CITATION TOKEN",IF(NOT(OR(EXACT(M12,"MENTIONED"),EXACT(M12,"NOT MENTIONED"),EXACT(M12,"UNCLEAR"))),"INVALID - MENTION TOKEN",IF(NOT(OR(EXACT(N12,"REPRODUCED"),EXACT(N12,"NOT REPRODUCED"),EXACT(N12,"NOT RETESTED"))),"INVALID - REPRODUCTION TOKEN",IF(COUNTIF($A$6:$A$205,A12)&gt;1,"INVALID - DUPLICATE ID",IF(G12="CITED",IF(AND(I12&lt;&gt;"",NOT(OR(EXACT(I12,"OFFICIAL / FIRST-PARTY AUTHORITY"),EXACT(I12,"PRIMARY EVIDENCE"),EXACT(I12,"SPECIALIST INTERPRETATION"),EXACT(I12,"PUBLISHER / REFERENCE"),EXACT(I12,"COMMERCIAL SOURCE"),EXACT(I12,"COMMUNITY / WITNESS"),EXACT(I12,"DIRECTORY / MARKETPLACE"),EXACT(I12,"UNRESOLVED"),EXACT(I12,"NOT APPLICABLE")))),"INVALID - SOURCE ROLE TOKEN",IF(AND(L12&lt;&gt;"",NOT(OR(EXACT(L12,"ENTAILS"),EXACT(L12,"PARTIAL"),EXACT(L12,"CONTEXT"),EXACT(L12,"CONTRADICTS"),EXACT(L12,"STALE / JURISDICTION MISMATCH"),EXACT(L12,"ORPHAN / CIRCULAR"),EXACT(L12,"NOT CHECKED"),EXACT(L12,"NOT APPLICABLE")))),"INVALID - SUPPORT TOKEN",IF(OR(I12="NOT APPLICABLE",L12="NOT APPLICABLE"),"INVALID - CITED DETAIL CONTRADICTION","VALID"))),IF(G12="NOT CITED",IF(OR(H12&lt;&gt;"",J12&lt;&gt;"",K12&lt;&gt;"",AND(I12&lt;&gt;"NOT APPLICABLE",I12&lt;&gt;""),AND(L12&lt;&gt;"NOT APPLICABLE",L12&lt;&gt;"")),"INVALID - NOT CITED DETAIL CONTRADICTION","VALID"),IF(G12="UNCLEAR",IF(OR(H12&lt;&gt;"",J12&lt;&gt;"",K12&lt;&gt;"",AND(I12&lt;&gt;"NOT APPLICABLE",I12&lt;&gt;""),AND(L12&lt;&gt;"NOT APPLICABLE",L12&lt;&gt;"")),"INVALID - UNCLEAR DETAIL CONTRADICTION","VALID"),"INVALID - CITATION TOKEN")))))))))</x:f>
      </x:c>
      <x:c r="S12" s="47" t="str">
        <x:f>IF(A12="","",IF(P12&lt;&gt;"SCOPE MATCH",P12,IF(R12&lt;&gt;"VALID",R12,IF(Q12&lt;&gt;"COMPLETE",Q12,IF(G12="UNCLEAR","EVIDENCE INSUFFICIENT - CITATION PRESENCE",IF(G12="NOT CITED","NO CITATION OBSERVED",IF(L12="NOT CHECKED","EVIDENCE INSUFFICIENT - PASSAGE",IF(L12="CONTRADICTS","CITATION SUPPORT CONTRADICTED",IF(L12="ORPHAN / CIRCULAR","EVIDENCE INSUFFICIENT - PROVENANCE",IF(L12="STALE / JURISDICTION MISMATCH","CITATION SUPPORT STALE / MISMATCHED",IF(L12="CONTEXT","CITATION CONTEXT ONLY",IF(L12="PARTIAL","CITATION SUPPORT PARTIAL",IF(AND(L12="ENTAILS",N12="REPRODUCED"),"REPEATABLE WITHIN SAMPLE",IF(AND(L12="ENTAILS",N12="NOT REPRODUCED"),"CITATION SUPPORT VERIFIED - NOT REPRODUCED",IF(L12="ENTAILS","CITATION SUPPORT VERIFIED","EVIDENCE INSUFFICIENT")))))))))))))))</x:f>
      </x:c>
      <x:c r="T12" s="47" t="str">
        <x:f>IF(A12="","",IF(OR(LEFT(S12,21)="EVIDENCE INSUFFICIENT",LEFT(S12,7)="INVALID"),"NOT READY","READY"))</x:f>
      </x:c>
    </x:row>
    <x:row r="13">
      <x:c r="A13" s="39"/>
      <x:c r="B13" s="39"/>
      <x:c r="C13" s="39"/>
      <x:c r="D13" s="39"/>
      <x:c r="E13" s="52"/>
      <x:c r="F13" s="39"/>
      <x:c r="G13" s="39"/>
      <x:c r="H13" s="39"/>
      <x:c r="I13" s="39"/>
      <x:c r="J13" s="39"/>
      <x:c r="K13" s="39"/>
      <x:c r="L13" s="39"/>
      <x:c r="M13" s="39"/>
      <x:c r="N13" s="39"/>
      <x:c r="O13" s="39"/>
      <x:c r="P13" s="47" t="str">
        <x:f>IF(A13="","",IF(OR(B13="",C13="",D13="",E13=""),"EVIDENCE INSUFFICIENT - SCOPE FIELD",IF(AND(C13=START!$B$6,D13=START!$B$7,E13&gt;=START!$B$8,E13&lt;=START!$B$9),"SCOPE MATCH","INVALID - OUT OF SCOPE")))</x:f>
      </x:c>
      <x:c r="Q13" s="47" t="str">
        <x:f>IF(A13="","",IF(OR(B13="",C13="",D13="",E13="",F13="",G13="",M13="",N13="",O13=""),"EVIDENCE INSUFFICIENT - REQUIRED FIELD",IF(G13="CITED",IF(H13="","EVIDENCE INSUFFICIENT - CITED URL",IF(OR(I13="",I13="UNRESOLVED"),"EVIDENCE INSUFFICIENT - SOURCE ROLE",IF(OR(J13="",K13="",L13=""),"EVIDENCE INSUFFICIENT - PASSAGE","COMPLETE"))),IF(OR(G13="NOT CITED",G13="UNCLEAR"),"COMPLETE","EVIDENCE INSUFFICIENT - CITATION STATUS"))))</x:f>
      </x:c>
      <x:c r="R13" s="47" t="str">
        <x:f>IF(A13="","",IF(NOT(OR(EXACT(C13,"Google Search AI features"),EXACT(C13,"Bing / Microsoft AI experiences"),EXACT(C13,"ChatGPT search"),EXACT(C13,"Other observed answer surface"))),"INVALID - PLATFORM TOKEN",IF(NOT(OR(EXACT(G13,"CITED"),EXACT(G13,"NOT CITED"),EXACT(G13,"UNCLEAR"))),"INVALID - CITATION TOKEN",IF(NOT(OR(EXACT(M13,"MENTIONED"),EXACT(M13,"NOT MENTIONED"),EXACT(M13,"UNCLEAR"))),"INVALID - MENTION TOKEN",IF(NOT(OR(EXACT(N13,"REPRODUCED"),EXACT(N13,"NOT REPRODUCED"),EXACT(N13,"NOT RETESTED"))),"INVALID - REPRODUCTION TOKEN",IF(COUNTIF($A$6:$A$205,A13)&gt;1,"INVALID - DUPLICATE ID",IF(G13="CITED",IF(AND(I13&lt;&gt;"",NOT(OR(EXACT(I13,"OFFICIAL / FIRST-PARTY AUTHORITY"),EXACT(I13,"PRIMARY EVIDENCE"),EXACT(I13,"SPECIALIST INTERPRETATION"),EXACT(I13,"PUBLISHER / REFERENCE"),EXACT(I13,"COMMERCIAL SOURCE"),EXACT(I13,"COMMUNITY / WITNESS"),EXACT(I13,"DIRECTORY / MARKETPLACE"),EXACT(I13,"UNRESOLVED"),EXACT(I13,"NOT APPLICABLE")))),"INVALID - SOURCE ROLE TOKEN",IF(AND(L13&lt;&gt;"",NOT(OR(EXACT(L13,"ENTAILS"),EXACT(L13,"PARTIAL"),EXACT(L13,"CONTEXT"),EXACT(L13,"CONTRADICTS"),EXACT(L13,"STALE / JURISDICTION MISMATCH"),EXACT(L13,"ORPHAN / CIRCULAR"),EXACT(L13,"NOT CHECKED"),EXACT(L13,"NOT APPLICABLE")))),"INVALID - SUPPORT TOKEN",IF(OR(I13="NOT APPLICABLE",L13="NOT APPLICABLE"),"INVALID - CITED DETAIL CONTRADICTION","VALID"))),IF(G13="NOT CITED",IF(OR(H13&lt;&gt;"",J13&lt;&gt;"",K13&lt;&gt;"",AND(I13&lt;&gt;"NOT APPLICABLE",I13&lt;&gt;""),AND(L13&lt;&gt;"NOT APPLICABLE",L13&lt;&gt;"")),"INVALID - NOT CITED DETAIL CONTRADICTION","VALID"),IF(G13="UNCLEAR",IF(OR(H13&lt;&gt;"",J13&lt;&gt;"",K13&lt;&gt;"",AND(I13&lt;&gt;"NOT APPLICABLE",I13&lt;&gt;""),AND(L13&lt;&gt;"NOT APPLICABLE",L13&lt;&gt;"")),"INVALID - UNCLEAR DETAIL CONTRADICTION","VALID"),"INVALID - CITATION TOKEN")))))))))</x:f>
      </x:c>
      <x:c r="S13" s="47" t="str">
        <x:f>IF(A13="","",IF(P13&lt;&gt;"SCOPE MATCH",P13,IF(R13&lt;&gt;"VALID",R13,IF(Q13&lt;&gt;"COMPLETE",Q13,IF(G13="UNCLEAR","EVIDENCE INSUFFICIENT - CITATION PRESENCE",IF(G13="NOT CITED","NO CITATION OBSERVED",IF(L13="NOT CHECKED","EVIDENCE INSUFFICIENT - PASSAGE",IF(L13="CONTRADICTS","CITATION SUPPORT CONTRADICTED",IF(L13="ORPHAN / CIRCULAR","EVIDENCE INSUFFICIENT - PROVENANCE",IF(L13="STALE / JURISDICTION MISMATCH","CITATION SUPPORT STALE / MISMATCHED",IF(L13="CONTEXT","CITATION CONTEXT ONLY",IF(L13="PARTIAL","CITATION SUPPORT PARTIAL",IF(AND(L13="ENTAILS",N13="REPRODUCED"),"REPEATABLE WITHIN SAMPLE",IF(AND(L13="ENTAILS",N13="NOT REPRODUCED"),"CITATION SUPPORT VERIFIED - NOT REPRODUCED",IF(L13="ENTAILS","CITATION SUPPORT VERIFIED","EVIDENCE INSUFFICIENT")))))))))))))))</x:f>
      </x:c>
      <x:c r="T13" s="47" t="str">
        <x:f>IF(A13="","",IF(OR(LEFT(S13,21)="EVIDENCE INSUFFICIENT",LEFT(S13,7)="INVALID"),"NOT READY","READY"))</x:f>
      </x:c>
    </x:row>
    <x:row r="14">
      <x:c r="A14" s="39"/>
      <x:c r="B14" s="39"/>
      <x:c r="C14" s="39"/>
      <x:c r="D14" s="39"/>
      <x:c r="E14" s="52"/>
      <x:c r="F14" s="39"/>
      <x:c r="G14" s="39"/>
      <x:c r="H14" s="39"/>
      <x:c r="I14" s="39"/>
      <x:c r="J14" s="39"/>
      <x:c r="K14" s="39"/>
      <x:c r="L14" s="39"/>
      <x:c r="M14" s="39"/>
      <x:c r="N14" s="39"/>
      <x:c r="O14" s="39"/>
      <x:c r="P14" s="47" t="str">
        <x:f>IF(A14="","",IF(OR(B14="",C14="",D14="",E14=""),"EVIDENCE INSUFFICIENT - SCOPE FIELD",IF(AND(C14=START!$B$6,D14=START!$B$7,E14&gt;=START!$B$8,E14&lt;=START!$B$9),"SCOPE MATCH","INVALID - OUT OF SCOPE")))</x:f>
      </x:c>
      <x:c r="Q14" s="47" t="str">
        <x:f>IF(A14="","",IF(OR(B14="",C14="",D14="",E14="",F14="",G14="",M14="",N14="",O14=""),"EVIDENCE INSUFFICIENT - REQUIRED FIELD",IF(G14="CITED",IF(H14="","EVIDENCE INSUFFICIENT - CITED URL",IF(OR(I14="",I14="UNRESOLVED"),"EVIDENCE INSUFFICIENT - SOURCE ROLE",IF(OR(J14="",K14="",L14=""),"EVIDENCE INSUFFICIENT - PASSAGE","COMPLETE"))),IF(OR(G14="NOT CITED",G14="UNCLEAR"),"COMPLETE","EVIDENCE INSUFFICIENT - CITATION STATUS"))))</x:f>
      </x:c>
      <x:c r="R14" s="47" t="str">
        <x:f>IF(A14="","",IF(NOT(OR(EXACT(C14,"Google Search AI features"),EXACT(C14,"Bing / Microsoft AI experiences"),EXACT(C14,"ChatGPT search"),EXACT(C14,"Other observed answer surface"))),"INVALID - PLATFORM TOKEN",IF(NOT(OR(EXACT(G14,"CITED"),EXACT(G14,"NOT CITED"),EXACT(G14,"UNCLEAR"))),"INVALID - CITATION TOKEN",IF(NOT(OR(EXACT(M14,"MENTIONED"),EXACT(M14,"NOT MENTIONED"),EXACT(M14,"UNCLEAR"))),"INVALID - MENTION TOKEN",IF(NOT(OR(EXACT(N14,"REPRODUCED"),EXACT(N14,"NOT REPRODUCED"),EXACT(N14,"NOT RETESTED"))),"INVALID - REPRODUCTION TOKEN",IF(COUNTIF($A$6:$A$205,A14)&gt;1,"INVALID - DUPLICATE ID",IF(G14="CITED",IF(AND(I14&lt;&gt;"",NOT(OR(EXACT(I14,"OFFICIAL / FIRST-PARTY AUTHORITY"),EXACT(I14,"PRIMARY EVIDENCE"),EXACT(I14,"SPECIALIST INTERPRETATION"),EXACT(I14,"PUBLISHER / REFERENCE"),EXACT(I14,"COMMERCIAL SOURCE"),EXACT(I14,"COMMUNITY / WITNESS"),EXACT(I14,"DIRECTORY / MARKETPLACE"),EXACT(I14,"UNRESOLVED"),EXACT(I14,"NOT APPLICABLE")))),"INVALID - SOURCE ROLE TOKEN",IF(AND(L14&lt;&gt;"",NOT(OR(EXACT(L14,"ENTAILS"),EXACT(L14,"PARTIAL"),EXACT(L14,"CONTEXT"),EXACT(L14,"CONTRADICTS"),EXACT(L14,"STALE / JURISDICTION MISMATCH"),EXACT(L14,"ORPHAN / CIRCULAR"),EXACT(L14,"NOT CHECKED"),EXACT(L14,"NOT APPLICABLE")))),"INVALID - SUPPORT TOKEN",IF(OR(I14="NOT APPLICABLE",L14="NOT APPLICABLE"),"INVALID - CITED DETAIL CONTRADICTION","VALID"))),IF(G14="NOT CITED",IF(OR(H14&lt;&gt;"",J14&lt;&gt;"",K14&lt;&gt;"",AND(I14&lt;&gt;"NOT APPLICABLE",I14&lt;&gt;""),AND(L14&lt;&gt;"NOT APPLICABLE",L14&lt;&gt;"")),"INVALID - NOT CITED DETAIL CONTRADICTION","VALID"),IF(G14="UNCLEAR",IF(OR(H14&lt;&gt;"",J14&lt;&gt;"",K14&lt;&gt;"",AND(I14&lt;&gt;"NOT APPLICABLE",I14&lt;&gt;""),AND(L14&lt;&gt;"NOT APPLICABLE",L14&lt;&gt;"")),"INVALID - UNCLEAR DETAIL CONTRADICTION","VALID"),"INVALID - CITATION TOKEN")))))))))</x:f>
      </x:c>
      <x:c r="S14" s="47" t="str">
        <x:f>IF(A14="","",IF(P14&lt;&gt;"SCOPE MATCH",P14,IF(R14&lt;&gt;"VALID",R14,IF(Q14&lt;&gt;"COMPLETE",Q14,IF(G14="UNCLEAR","EVIDENCE INSUFFICIENT - CITATION PRESENCE",IF(G14="NOT CITED","NO CITATION OBSERVED",IF(L14="NOT CHECKED","EVIDENCE INSUFFICIENT - PASSAGE",IF(L14="CONTRADICTS","CITATION SUPPORT CONTRADICTED",IF(L14="ORPHAN / CIRCULAR","EVIDENCE INSUFFICIENT - PROVENANCE",IF(L14="STALE / JURISDICTION MISMATCH","CITATION SUPPORT STALE / MISMATCHED",IF(L14="CONTEXT","CITATION CONTEXT ONLY",IF(L14="PARTIAL","CITATION SUPPORT PARTIAL",IF(AND(L14="ENTAILS",N14="REPRODUCED"),"REPEATABLE WITHIN SAMPLE",IF(AND(L14="ENTAILS",N14="NOT REPRODUCED"),"CITATION SUPPORT VERIFIED - NOT REPRODUCED",IF(L14="ENTAILS","CITATION SUPPORT VERIFIED","EVIDENCE INSUFFICIENT")))))))))))))))</x:f>
      </x:c>
      <x:c r="T14" s="47" t="str">
        <x:f>IF(A14="","",IF(OR(LEFT(S14,21)="EVIDENCE INSUFFICIENT",LEFT(S14,7)="INVALID"),"NOT READY","READY"))</x:f>
      </x:c>
    </x:row>
    <x:row r="15">
      <x:c r="A15" s="39"/>
      <x:c r="B15" s="39"/>
      <x:c r="C15" s="39"/>
      <x:c r="D15" s="39"/>
      <x:c r="E15" s="52"/>
      <x:c r="F15" s="39"/>
      <x:c r="G15" s="39"/>
      <x:c r="H15" s="39"/>
      <x:c r="I15" s="39"/>
      <x:c r="J15" s="39"/>
      <x:c r="K15" s="39"/>
      <x:c r="L15" s="39"/>
      <x:c r="M15" s="39"/>
      <x:c r="N15" s="39"/>
      <x:c r="O15" s="39"/>
      <x:c r="P15" s="47" t="str">
        <x:f>IF(A15="","",IF(OR(B15="",C15="",D15="",E15=""),"EVIDENCE INSUFFICIENT - SCOPE FIELD",IF(AND(C15=START!$B$6,D15=START!$B$7,E15&gt;=START!$B$8,E15&lt;=START!$B$9),"SCOPE MATCH","INVALID - OUT OF SCOPE")))</x:f>
      </x:c>
      <x:c r="Q15" s="47" t="str">
        <x:f>IF(A15="","",IF(OR(B15="",C15="",D15="",E15="",F15="",G15="",M15="",N15="",O15=""),"EVIDENCE INSUFFICIENT - REQUIRED FIELD",IF(G15="CITED",IF(H15="","EVIDENCE INSUFFICIENT - CITED URL",IF(OR(I15="",I15="UNRESOLVED"),"EVIDENCE INSUFFICIENT - SOURCE ROLE",IF(OR(J15="",K15="",L15=""),"EVIDENCE INSUFFICIENT - PASSAGE","COMPLETE"))),IF(OR(G15="NOT CITED",G15="UNCLEAR"),"COMPLETE","EVIDENCE INSUFFICIENT - CITATION STATUS"))))</x:f>
      </x:c>
      <x:c r="R15" s="47" t="str">
        <x:f>IF(A15="","",IF(NOT(OR(EXACT(C15,"Google Search AI features"),EXACT(C15,"Bing / Microsoft AI experiences"),EXACT(C15,"ChatGPT search"),EXACT(C15,"Other observed answer surface"))),"INVALID - PLATFORM TOKEN",IF(NOT(OR(EXACT(G15,"CITED"),EXACT(G15,"NOT CITED"),EXACT(G15,"UNCLEAR"))),"INVALID - CITATION TOKEN",IF(NOT(OR(EXACT(M15,"MENTIONED"),EXACT(M15,"NOT MENTIONED"),EXACT(M15,"UNCLEAR"))),"INVALID - MENTION TOKEN",IF(NOT(OR(EXACT(N15,"REPRODUCED"),EXACT(N15,"NOT REPRODUCED"),EXACT(N15,"NOT RETESTED"))),"INVALID - REPRODUCTION TOKEN",IF(COUNTIF($A$6:$A$205,A15)&gt;1,"INVALID - DUPLICATE ID",IF(G15="CITED",IF(AND(I15&lt;&gt;"",NOT(OR(EXACT(I15,"OFFICIAL / FIRST-PARTY AUTHORITY"),EXACT(I15,"PRIMARY EVIDENCE"),EXACT(I15,"SPECIALIST INTERPRETATION"),EXACT(I15,"PUBLISHER / REFERENCE"),EXACT(I15,"COMMERCIAL SOURCE"),EXACT(I15,"COMMUNITY / WITNESS"),EXACT(I15,"DIRECTORY / MARKETPLACE"),EXACT(I15,"UNRESOLVED"),EXACT(I15,"NOT APPLICABLE")))),"INVALID - SOURCE ROLE TOKEN",IF(AND(L15&lt;&gt;"",NOT(OR(EXACT(L15,"ENTAILS"),EXACT(L15,"PARTIAL"),EXACT(L15,"CONTEXT"),EXACT(L15,"CONTRADICTS"),EXACT(L15,"STALE / JURISDICTION MISMATCH"),EXACT(L15,"ORPHAN / CIRCULAR"),EXACT(L15,"NOT CHECKED"),EXACT(L15,"NOT APPLICABLE")))),"INVALID - SUPPORT TOKEN",IF(OR(I15="NOT APPLICABLE",L15="NOT APPLICABLE"),"INVALID - CITED DETAIL CONTRADICTION","VALID"))),IF(G15="NOT CITED",IF(OR(H15&lt;&gt;"",J15&lt;&gt;"",K15&lt;&gt;"",AND(I15&lt;&gt;"NOT APPLICABLE",I15&lt;&gt;""),AND(L15&lt;&gt;"NOT APPLICABLE",L15&lt;&gt;"")),"INVALID - NOT CITED DETAIL CONTRADICTION","VALID"),IF(G15="UNCLEAR",IF(OR(H15&lt;&gt;"",J15&lt;&gt;"",K15&lt;&gt;"",AND(I15&lt;&gt;"NOT APPLICABLE",I15&lt;&gt;""),AND(L15&lt;&gt;"NOT APPLICABLE",L15&lt;&gt;"")),"INVALID - UNCLEAR DETAIL CONTRADICTION","VALID"),"INVALID - CITATION TOKEN")))))))))</x:f>
      </x:c>
      <x:c r="S15" s="47" t="str">
        <x:f>IF(A15="","",IF(P15&lt;&gt;"SCOPE MATCH",P15,IF(R15&lt;&gt;"VALID",R15,IF(Q15&lt;&gt;"COMPLETE",Q15,IF(G15="UNCLEAR","EVIDENCE INSUFFICIENT - CITATION PRESENCE",IF(G15="NOT CITED","NO CITATION OBSERVED",IF(L15="NOT CHECKED","EVIDENCE INSUFFICIENT - PASSAGE",IF(L15="CONTRADICTS","CITATION SUPPORT CONTRADICTED",IF(L15="ORPHAN / CIRCULAR","EVIDENCE INSUFFICIENT - PROVENANCE",IF(L15="STALE / JURISDICTION MISMATCH","CITATION SUPPORT STALE / MISMATCHED",IF(L15="CONTEXT","CITATION CONTEXT ONLY",IF(L15="PARTIAL","CITATION SUPPORT PARTIAL",IF(AND(L15="ENTAILS",N15="REPRODUCED"),"REPEATABLE WITHIN SAMPLE",IF(AND(L15="ENTAILS",N15="NOT REPRODUCED"),"CITATION SUPPORT VERIFIED - NOT REPRODUCED",IF(L15="ENTAILS","CITATION SUPPORT VERIFIED","EVIDENCE INSUFFICIENT")))))))))))))))</x:f>
      </x:c>
      <x:c r="T15" s="47" t="str">
        <x:f>IF(A15="","",IF(OR(LEFT(S15,21)="EVIDENCE INSUFFICIENT",LEFT(S15,7)="INVALID"),"NOT READY","READY"))</x:f>
      </x:c>
    </x:row>
    <x:row r="16">
      <x:c r="A16" s="39"/>
      <x:c r="B16" s="39"/>
      <x:c r="C16" s="39"/>
      <x:c r="D16" s="39"/>
      <x:c r="E16" s="52"/>
      <x:c r="F16" s="39"/>
      <x:c r="G16" s="39"/>
      <x:c r="H16" s="39"/>
      <x:c r="I16" s="39"/>
      <x:c r="J16" s="39"/>
      <x:c r="K16" s="39"/>
      <x:c r="L16" s="39"/>
      <x:c r="M16" s="39"/>
      <x:c r="N16" s="39"/>
      <x:c r="O16" s="39"/>
      <x:c r="P16" s="47" t="str">
        <x:f>IF(A16="","",IF(OR(B16="",C16="",D16="",E16=""),"EVIDENCE INSUFFICIENT - SCOPE FIELD",IF(AND(C16=START!$B$6,D16=START!$B$7,E16&gt;=START!$B$8,E16&lt;=START!$B$9),"SCOPE MATCH","INVALID - OUT OF SCOPE")))</x:f>
      </x:c>
      <x:c r="Q16" s="47" t="str">
        <x:f>IF(A16="","",IF(OR(B16="",C16="",D16="",E16="",F16="",G16="",M16="",N16="",O16=""),"EVIDENCE INSUFFICIENT - REQUIRED FIELD",IF(G16="CITED",IF(H16="","EVIDENCE INSUFFICIENT - CITED URL",IF(OR(I16="",I16="UNRESOLVED"),"EVIDENCE INSUFFICIENT - SOURCE ROLE",IF(OR(J16="",K16="",L16=""),"EVIDENCE INSUFFICIENT - PASSAGE","COMPLETE"))),IF(OR(G16="NOT CITED",G16="UNCLEAR"),"COMPLETE","EVIDENCE INSUFFICIENT - CITATION STATUS"))))</x:f>
      </x:c>
      <x:c r="R16" s="47" t="str">
        <x:f>IF(A16="","",IF(NOT(OR(EXACT(C16,"Google Search AI features"),EXACT(C16,"Bing / Microsoft AI experiences"),EXACT(C16,"ChatGPT search"),EXACT(C16,"Other observed answer surface"))),"INVALID - PLATFORM TOKEN",IF(NOT(OR(EXACT(G16,"CITED"),EXACT(G16,"NOT CITED"),EXACT(G16,"UNCLEAR"))),"INVALID - CITATION TOKEN",IF(NOT(OR(EXACT(M16,"MENTIONED"),EXACT(M16,"NOT MENTIONED"),EXACT(M16,"UNCLEAR"))),"INVALID - MENTION TOKEN",IF(NOT(OR(EXACT(N16,"REPRODUCED"),EXACT(N16,"NOT REPRODUCED"),EXACT(N16,"NOT RETESTED"))),"INVALID - REPRODUCTION TOKEN",IF(COUNTIF($A$6:$A$205,A16)&gt;1,"INVALID - DUPLICATE ID",IF(G16="CITED",IF(AND(I16&lt;&gt;"",NOT(OR(EXACT(I16,"OFFICIAL / FIRST-PARTY AUTHORITY"),EXACT(I16,"PRIMARY EVIDENCE"),EXACT(I16,"SPECIALIST INTERPRETATION"),EXACT(I16,"PUBLISHER / REFERENCE"),EXACT(I16,"COMMERCIAL SOURCE"),EXACT(I16,"COMMUNITY / WITNESS"),EXACT(I16,"DIRECTORY / MARKETPLACE"),EXACT(I16,"UNRESOLVED"),EXACT(I16,"NOT APPLICABLE")))),"INVALID - SOURCE ROLE TOKEN",IF(AND(L16&lt;&gt;"",NOT(OR(EXACT(L16,"ENTAILS"),EXACT(L16,"PARTIAL"),EXACT(L16,"CONTEXT"),EXACT(L16,"CONTRADICTS"),EXACT(L16,"STALE / JURISDICTION MISMATCH"),EXACT(L16,"ORPHAN / CIRCULAR"),EXACT(L16,"NOT CHECKED"),EXACT(L16,"NOT APPLICABLE")))),"INVALID - SUPPORT TOKEN",IF(OR(I16="NOT APPLICABLE",L16="NOT APPLICABLE"),"INVALID - CITED DETAIL CONTRADICTION","VALID"))),IF(G16="NOT CITED",IF(OR(H16&lt;&gt;"",J16&lt;&gt;"",K16&lt;&gt;"",AND(I16&lt;&gt;"NOT APPLICABLE",I16&lt;&gt;""),AND(L16&lt;&gt;"NOT APPLICABLE",L16&lt;&gt;"")),"INVALID - NOT CITED DETAIL CONTRADICTION","VALID"),IF(G16="UNCLEAR",IF(OR(H16&lt;&gt;"",J16&lt;&gt;"",K16&lt;&gt;"",AND(I16&lt;&gt;"NOT APPLICABLE",I16&lt;&gt;""),AND(L16&lt;&gt;"NOT APPLICABLE",L16&lt;&gt;"")),"INVALID - UNCLEAR DETAIL CONTRADICTION","VALID"),"INVALID - CITATION TOKEN")))))))))</x:f>
      </x:c>
      <x:c r="S16" s="47" t="str">
        <x:f>IF(A16="","",IF(P16&lt;&gt;"SCOPE MATCH",P16,IF(R16&lt;&gt;"VALID",R16,IF(Q16&lt;&gt;"COMPLETE",Q16,IF(G16="UNCLEAR","EVIDENCE INSUFFICIENT - CITATION PRESENCE",IF(G16="NOT CITED","NO CITATION OBSERVED",IF(L16="NOT CHECKED","EVIDENCE INSUFFICIENT - PASSAGE",IF(L16="CONTRADICTS","CITATION SUPPORT CONTRADICTED",IF(L16="ORPHAN / CIRCULAR","EVIDENCE INSUFFICIENT - PROVENANCE",IF(L16="STALE / JURISDICTION MISMATCH","CITATION SUPPORT STALE / MISMATCHED",IF(L16="CONTEXT","CITATION CONTEXT ONLY",IF(L16="PARTIAL","CITATION SUPPORT PARTIAL",IF(AND(L16="ENTAILS",N16="REPRODUCED"),"REPEATABLE WITHIN SAMPLE",IF(AND(L16="ENTAILS",N16="NOT REPRODUCED"),"CITATION SUPPORT VERIFIED - NOT REPRODUCED",IF(L16="ENTAILS","CITATION SUPPORT VERIFIED","EVIDENCE INSUFFICIENT")))))))))))))))</x:f>
      </x:c>
      <x:c r="T16" s="47" t="str">
        <x:f>IF(A16="","",IF(OR(LEFT(S16,21)="EVIDENCE INSUFFICIENT",LEFT(S16,7)="INVALID"),"NOT READY","READY"))</x:f>
      </x:c>
    </x:row>
    <x:row r="17">
      <x:c r="A17" s="39"/>
      <x:c r="B17" s="39"/>
      <x:c r="C17" s="39"/>
      <x:c r="D17" s="39"/>
      <x:c r="E17" s="52"/>
      <x:c r="F17" s="39"/>
      <x:c r="G17" s="39"/>
      <x:c r="H17" s="39"/>
      <x:c r="I17" s="39"/>
      <x:c r="J17" s="39"/>
      <x:c r="K17" s="39"/>
      <x:c r="L17" s="39"/>
      <x:c r="M17" s="39"/>
      <x:c r="N17" s="39"/>
      <x:c r="O17" s="39"/>
      <x:c r="P17" s="47" t="str">
        <x:f>IF(A17="","",IF(OR(B17="",C17="",D17="",E17=""),"EVIDENCE INSUFFICIENT - SCOPE FIELD",IF(AND(C17=START!$B$6,D17=START!$B$7,E17&gt;=START!$B$8,E17&lt;=START!$B$9),"SCOPE MATCH","INVALID - OUT OF SCOPE")))</x:f>
      </x:c>
      <x:c r="Q17" s="47" t="str">
        <x:f>IF(A17="","",IF(OR(B17="",C17="",D17="",E17="",F17="",G17="",M17="",N17="",O17=""),"EVIDENCE INSUFFICIENT - REQUIRED FIELD",IF(G17="CITED",IF(H17="","EVIDENCE INSUFFICIENT - CITED URL",IF(OR(I17="",I17="UNRESOLVED"),"EVIDENCE INSUFFICIENT - SOURCE ROLE",IF(OR(J17="",K17="",L17=""),"EVIDENCE INSUFFICIENT - PASSAGE","COMPLETE"))),IF(OR(G17="NOT CITED",G17="UNCLEAR"),"COMPLETE","EVIDENCE INSUFFICIENT - CITATION STATUS"))))</x:f>
      </x:c>
      <x:c r="R17" s="47" t="str">
        <x:f>IF(A17="","",IF(NOT(OR(EXACT(C17,"Google Search AI features"),EXACT(C17,"Bing / Microsoft AI experiences"),EXACT(C17,"ChatGPT search"),EXACT(C17,"Other observed answer surface"))),"INVALID - PLATFORM TOKEN",IF(NOT(OR(EXACT(G17,"CITED"),EXACT(G17,"NOT CITED"),EXACT(G17,"UNCLEAR"))),"INVALID - CITATION TOKEN",IF(NOT(OR(EXACT(M17,"MENTIONED"),EXACT(M17,"NOT MENTIONED"),EXACT(M17,"UNCLEAR"))),"INVALID - MENTION TOKEN",IF(NOT(OR(EXACT(N17,"REPRODUCED"),EXACT(N17,"NOT REPRODUCED"),EXACT(N17,"NOT RETESTED"))),"INVALID - REPRODUCTION TOKEN",IF(COUNTIF($A$6:$A$205,A17)&gt;1,"INVALID - DUPLICATE ID",IF(G17="CITED",IF(AND(I17&lt;&gt;"",NOT(OR(EXACT(I17,"OFFICIAL / FIRST-PARTY AUTHORITY"),EXACT(I17,"PRIMARY EVIDENCE"),EXACT(I17,"SPECIALIST INTERPRETATION"),EXACT(I17,"PUBLISHER / REFERENCE"),EXACT(I17,"COMMERCIAL SOURCE"),EXACT(I17,"COMMUNITY / WITNESS"),EXACT(I17,"DIRECTORY / MARKETPLACE"),EXACT(I17,"UNRESOLVED"),EXACT(I17,"NOT APPLICABLE")))),"INVALID - SOURCE ROLE TOKEN",IF(AND(L17&lt;&gt;"",NOT(OR(EXACT(L17,"ENTAILS"),EXACT(L17,"PARTIAL"),EXACT(L17,"CONTEXT"),EXACT(L17,"CONTRADICTS"),EXACT(L17,"STALE / JURISDICTION MISMATCH"),EXACT(L17,"ORPHAN / CIRCULAR"),EXACT(L17,"NOT CHECKED"),EXACT(L17,"NOT APPLICABLE")))),"INVALID - SUPPORT TOKEN",IF(OR(I17="NOT APPLICABLE",L17="NOT APPLICABLE"),"INVALID - CITED DETAIL CONTRADICTION","VALID"))),IF(G17="NOT CITED",IF(OR(H17&lt;&gt;"",J17&lt;&gt;"",K17&lt;&gt;"",AND(I17&lt;&gt;"NOT APPLICABLE",I17&lt;&gt;""),AND(L17&lt;&gt;"NOT APPLICABLE",L17&lt;&gt;"")),"INVALID - NOT CITED DETAIL CONTRADICTION","VALID"),IF(G17="UNCLEAR",IF(OR(H17&lt;&gt;"",J17&lt;&gt;"",K17&lt;&gt;"",AND(I17&lt;&gt;"NOT APPLICABLE",I17&lt;&gt;""),AND(L17&lt;&gt;"NOT APPLICABLE",L17&lt;&gt;"")),"INVALID - UNCLEAR DETAIL CONTRADICTION","VALID"),"INVALID - CITATION TOKEN")))))))))</x:f>
      </x:c>
      <x:c r="S17" s="47" t="str">
        <x:f>IF(A17="","",IF(P17&lt;&gt;"SCOPE MATCH",P17,IF(R17&lt;&gt;"VALID",R17,IF(Q17&lt;&gt;"COMPLETE",Q17,IF(G17="UNCLEAR","EVIDENCE INSUFFICIENT - CITATION PRESENCE",IF(G17="NOT CITED","NO CITATION OBSERVED",IF(L17="NOT CHECKED","EVIDENCE INSUFFICIENT - PASSAGE",IF(L17="CONTRADICTS","CITATION SUPPORT CONTRADICTED",IF(L17="ORPHAN / CIRCULAR","EVIDENCE INSUFFICIENT - PROVENANCE",IF(L17="STALE / JURISDICTION MISMATCH","CITATION SUPPORT STALE / MISMATCHED",IF(L17="CONTEXT","CITATION CONTEXT ONLY",IF(L17="PARTIAL","CITATION SUPPORT PARTIAL",IF(AND(L17="ENTAILS",N17="REPRODUCED"),"REPEATABLE WITHIN SAMPLE",IF(AND(L17="ENTAILS",N17="NOT REPRODUCED"),"CITATION SUPPORT VERIFIED - NOT REPRODUCED",IF(L17="ENTAILS","CITATION SUPPORT VERIFIED","EVIDENCE INSUFFICIENT")))))))))))))))</x:f>
      </x:c>
      <x:c r="T17" s="47" t="str">
        <x:f>IF(A17="","",IF(OR(LEFT(S17,21)="EVIDENCE INSUFFICIENT",LEFT(S17,7)="INVALID"),"NOT READY","READY"))</x:f>
      </x:c>
    </x:row>
    <x:row r="18">
      <x:c r="A18" s="39"/>
      <x:c r="B18" s="39"/>
      <x:c r="C18" s="39"/>
      <x:c r="D18" s="39"/>
      <x:c r="E18" s="52"/>
      <x:c r="F18" s="39"/>
      <x:c r="G18" s="39"/>
      <x:c r="H18" s="39"/>
      <x:c r="I18" s="39"/>
      <x:c r="J18" s="39"/>
      <x:c r="K18" s="39"/>
      <x:c r="L18" s="39"/>
      <x:c r="M18" s="39"/>
      <x:c r="N18" s="39"/>
      <x:c r="O18" s="39"/>
      <x:c r="P18" s="47" t="str">
        <x:f>IF(A18="","",IF(OR(B18="",C18="",D18="",E18=""),"EVIDENCE INSUFFICIENT - SCOPE FIELD",IF(AND(C18=START!$B$6,D18=START!$B$7,E18&gt;=START!$B$8,E18&lt;=START!$B$9),"SCOPE MATCH","INVALID - OUT OF SCOPE")))</x:f>
      </x:c>
      <x:c r="Q18" s="47" t="str">
        <x:f>IF(A18="","",IF(OR(B18="",C18="",D18="",E18="",F18="",G18="",M18="",N18="",O18=""),"EVIDENCE INSUFFICIENT - REQUIRED FIELD",IF(G18="CITED",IF(H18="","EVIDENCE INSUFFICIENT - CITED URL",IF(OR(I18="",I18="UNRESOLVED"),"EVIDENCE INSUFFICIENT - SOURCE ROLE",IF(OR(J18="",K18="",L18=""),"EVIDENCE INSUFFICIENT - PASSAGE","COMPLETE"))),IF(OR(G18="NOT CITED",G18="UNCLEAR"),"COMPLETE","EVIDENCE INSUFFICIENT - CITATION STATUS"))))</x:f>
      </x:c>
      <x:c r="R18" s="47" t="str">
        <x:f>IF(A18="","",IF(NOT(OR(EXACT(C18,"Google Search AI features"),EXACT(C18,"Bing / Microsoft AI experiences"),EXACT(C18,"ChatGPT search"),EXACT(C18,"Other observed answer surface"))),"INVALID - PLATFORM TOKEN",IF(NOT(OR(EXACT(G18,"CITED"),EXACT(G18,"NOT CITED"),EXACT(G18,"UNCLEAR"))),"INVALID - CITATION TOKEN",IF(NOT(OR(EXACT(M18,"MENTIONED"),EXACT(M18,"NOT MENTIONED"),EXACT(M18,"UNCLEAR"))),"INVALID - MENTION TOKEN",IF(NOT(OR(EXACT(N18,"REPRODUCED"),EXACT(N18,"NOT REPRODUCED"),EXACT(N18,"NOT RETESTED"))),"INVALID - REPRODUCTION TOKEN",IF(COUNTIF($A$6:$A$205,A18)&gt;1,"INVALID - DUPLICATE ID",IF(G18="CITED",IF(AND(I18&lt;&gt;"",NOT(OR(EXACT(I18,"OFFICIAL / FIRST-PARTY AUTHORITY"),EXACT(I18,"PRIMARY EVIDENCE"),EXACT(I18,"SPECIALIST INTERPRETATION"),EXACT(I18,"PUBLISHER / REFERENCE"),EXACT(I18,"COMMERCIAL SOURCE"),EXACT(I18,"COMMUNITY / WITNESS"),EXACT(I18,"DIRECTORY / MARKETPLACE"),EXACT(I18,"UNRESOLVED"),EXACT(I18,"NOT APPLICABLE")))),"INVALID - SOURCE ROLE TOKEN",IF(AND(L18&lt;&gt;"",NOT(OR(EXACT(L18,"ENTAILS"),EXACT(L18,"PARTIAL"),EXACT(L18,"CONTEXT"),EXACT(L18,"CONTRADICTS"),EXACT(L18,"STALE / JURISDICTION MISMATCH"),EXACT(L18,"ORPHAN / CIRCULAR"),EXACT(L18,"NOT CHECKED"),EXACT(L18,"NOT APPLICABLE")))),"INVALID - SUPPORT TOKEN",IF(OR(I18="NOT APPLICABLE",L18="NOT APPLICABLE"),"INVALID - CITED DETAIL CONTRADICTION","VALID"))),IF(G18="NOT CITED",IF(OR(H18&lt;&gt;"",J18&lt;&gt;"",K18&lt;&gt;"",AND(I18&lt;&gt;"NOT APPLICABLE",I18&lt;&gt;""),AND(L18&lt;&gt;"NOT APPLICABLE",L18&lt;&gt;"")),"INVALID - NOT CITED DETAIL CONTRADICTION","VALID"),IF(G18="UNCLEAR",IF(OR(H18&lt;&gt;"",J18&lt;&gt;"",K18&lt;&gt;"",AND(I18&lt;&gt;"NOT APPLICABLE",I18&lt;&gt;""),AND(L18&lt;&gt;"NOT APPLICABLE",L18&lt;&gt;"")),"INVALID - UNCLEAR DETAIL CONTRADICTION","VALID"),"INVALID - CITATION TOKEN")))))))))</x:f>
      </x:c>
      <x:c r="S18" s="47" t="str">
        <x:f>IF(A18="","",IF(P18&lt;&gt;"SCOPE MATCH",P18,IF(R18&lt;&gt;"VALID",R18,IF(Q18&lt;&gt;"COMPLETE",Q18,IF(G18="UNCLEAR","EVIDENCE INSUFFICIENT - CITATION PRESENCE",IF(G18="NOT CITED","NO CITATION OBSERVED",IF(L18="NOT CHECKED","EVIDENCE INSUFFICIENT - PASSAGE",IF(L18="CONTRADICTS","CITATION SUPPORT CONTRADICTED",IF(L18="ORPHAN / CIRCULAR","EVIDENCE INSUFFICIENT - PROVENANCE",IF(L18="STALE / JURISDICTION MISMATCH","CITATION SUPPORT STALE / MISMATCHED",IF(L18="CONTEXT","CITATION CONTEXT ONLY",IF(L18="PARTIAL","CITATION SUPPORT PARTIAL",IF(AND(L18="ENTAILS",N18="REPRODUCED"),"REPEATABLE WITHIN SAMPLE",IF(AND(L18="ENTAILS",N18="NOT REPRODUCED"),"CITATION SUPPORT VERIFIED - NOT REPRODUCED",IF(L18="ENTAILS","CITATION SUPPORT VERIFIED","EVIDENCE INSUFFICIENT")))))))))))))))</x:f>
      </x:c>
      <x:c r="T18" s="47" t="str">
        <x:f>IF(A18="","",IF(OR(LEFT(S18,21)="EVIDENCE INSUFFICIENT",LEFT(S18,7)="INVALID"),"NOT READY","READY"))</x:f>
      </x:c>
    </x:row>
    <x:row r="19">
      <x:c r="A19" s="39"/>
      <x:c r="B19" s="39"/>
      <x:c r="C19" s="39"/>
      <x:c r="D19" s="39"/>
      <x:c r="E19" s="52"/>
      <x:c r="F19" s="39"/>
      <x:c r="G19" s="39"/>
      <x:c r="H19" s="39"/>
      <x:c r="I19" s="39"/>
      <x:c r="J19" s="39"/>
      <x:c r="K19" s="39"/>
      <x:c r="L19" s="39"/>
      <x:c r="M19" s="39"/>
      <x:c r="N19" s="39"/>
      <x:c r="O19" s="39"/>
      <x:c r="P19" s="47" t="str">
        <x:f>IF(A19="","",IF(OR(B19="",C19="",D19="",E19=""),"EVIDENCE INSUFFICIENT - SCOPE FIELD",IF(AND(C19=START!$B$6,D19=START!$B$7,E19&gt;=START!$B$8,E19&lt;=START!$B$9),"SCOPE MATCH","INVALID - OUT OF SCOPE")))</x:f>
      </x:c>
      <x:c r="Q19" s="47" t="str">
        <x:f>IF(A19="","",IF(OR(B19="",C19="",D19="",E19="",F19="",G19="",M19="",N19="",O19=""),"EVIDENCE INSUFFICIENT - REQUIRED FIELD",IF(G19="CITED",IF(H19="","EVIDENCE INSUFFICIENT - CITED URL",IF(OR(I19="",I19="UNRESOLVED"),"EVIDENCE INSUFFICIENT - SOURCE ROLE",IF(OR(J19="",K19="",L19=""),"EVIDENCE INSUFFICIENT - PASSAGE","COMPLETE"))),IF(OR(G19="NOT CITED",G19="UNCLEAR"),"COMPLETE","EVIDENCE INSUFFICIENT - CITATION STATUS"))))</x:f>
      </x:c>
      <x:c r="R19" s="47" t="str">
        <x:f>IF(A19="","",IF(NOT(OR(EXACT(C19,"Google Search AI features"),EXACT(C19,"Bing / Microsoft AI experiences"),EXACT(C19,"ChatGPT search"),EXACT(C19,"Other observed answer surface"))),"INVALID - PLATFORM TOKEN",IF(NOT(OR(EXACT(G19,"CITED"),EXACT(G19,"NOT CITED"),EXACT(G19,"UNCLEAR"))),"INVALID - CITATION TOKEN",IF(NOT(OR(EXACT(M19,"MENTIONED"),EXACT(M19,"NOT MENTIONED"),EXACT(M19,"UNCLEAR"))),"INVALID - MENTION TOKEN",IF(NOT(OR(EXACT(N19,"REPRODUCED"),EXACT(N19,"NOT REPRODUCED"),EXACT(N19,"NOT RETESTED"))),"INVALID - REPRODUCTION TOKEN",IF(COUNTIF($A$6:$A$205,A19)&gt;1,"INVALID - DUPLICATE ID",IF(G19="CITED",IF(AND(I19&lt;&gt;"",NOT(OR(EXACT(I19,"OFFICIAL / FIRST-PARTY AUTHORITY"),EXACT(I19,"PRIMARY EVIDENCE"),EXACT(I19,"SPECIALIST INTERPRETATION"),EXACT(I19,"PUBLISHER / REFERENCE"),EXACT(I19,"COMMERCIAL SOURCE"),EXACT(I19,"COMMUNITY / WITNESS"),EXACT(I19,"DIRECTORY / MARKETPLACE"),EXACT(I19,"UNRESOLVED"),EXACT(I19,"NOT APPLICABLE")))),"INVALID - SOURCE ROLE TOKEN",IF(AND(L19&lt;&gt;"",NOT(OR(EXACT(L19,"ENTAILS"),EXACT(L19,"PARTIAL"),EXACT(L19,"CONTEXT"),EXACT(L19,"CONTRADICTS"),EXACT(L19,"STALE / JURISDICTION MISMATCH"),EXACT(L19,"ORPHAN / CIRCULAR"),EXACT(L19,"NOT CHECKED"),EXACT(L19,"NOT APPLICABLE")))),"INVALID - SUPPORT TOKEN",IF(OR(I19="NOT APPLICABLE",L19="NOT APPLICABLE"),"INVALID - CITED DETAIL CONTRADICTION","VALID"))),IF(G19="NOT CITED",IF(OR(H19&lt;&gt;"",J19&lt;&gt;"",K19&lt;&gt;"",AND(I19&lt;&gt;"NOT APPLICABLE",I19&lt;&gt;""),AND(L19&lt;&gt;"NOT APPLICABLE",L19&lt;&gt;"")),"INVALID - NOT CITED DETAIL CONTRADICTION","VALID"),IF(G19="UNCLEAR",IF(OR(H19&lt;&gt;"",J19&lt;&gt;"",K19&lt;&gt;"",AND(I19&lt;&gt;"NOT APPLICABLE",I19&lt;&gt;""),AND(L19&lt;&gt;"NOT APPLICABLE",L19&lt;&gt;"")),"INVALID - UNCLEAR DETAIL CONTRADICTION","VALID"),"INVALID - CITATION TOKEN")))))))))</x:f>
      </x:c>
      <x:c r="S19" s="47" t="str">
        <x:f>IF(A19="","",IF(P19&lt;&gt;"SCOPE MATCH",P19,IF(R19&lt;&gt;"VALID",R19,IF(Q19&lt;&gt;"COMPLETE",Q19,IF(G19="UNCLEAR","EVIDENCE INSUFFICIENT - CITATION PRESENCE",IF(G19="NOT CITED","NO CITATION OBSERVED",IF(L19="NOT CHECKED","EVIDENCE INSUFFICIENT - PASSAGE",IF(L19="CONTRADICTS","CITATION SUPPORT CONTRADICTED",IF(L19="ORPHAN / CIRCULAR","EVIDENCE INSUFFICIENT - PROVENANCE",IF(L19="STALE / JURISDICTION MISMATCH","CITATION SUPPORT STALE / MISMATCHED",IF(L19="CONTEXT","CITATION CONTEXT ONLY",IF(L19="PARTIAL","CITATION SUPPORT PARTIAL",IF(AND(L19="ENTAILS",N19="REPRODUCED"),"REPEATABLE WITHIN SAMPLE",IF(AND(L19="ENTAILS",N19="NOT REPRODUCED"),"CITATION SUPPORT VERIFIED - NOT REPRODUCED",IF(L19="ENTAILS","CITATION SUPPORT VERIFIED","EVIDENCE INSUFFICIENT")))))))))))))))</x:f>
      </x:c>
      <x:c r="T19" s="47" t="str">
        <x:f>IF(A19="","",IF(OR(LEFT(S19,21)="EVIDENCE INSUFFICIENT",LEFT(S19,7)="INVALID"),"NOT READY","READY"))</x:f>
      </x:c>
    </x:row>
    <x:row r="20">
      <x:c r="A20" s="39"/>
      <x:c r="B20" s="39"/>
      <x:c r="C20" s="39"/>
      <x:c r="D20" s="39"/>
      <x:c r="E20" s="52"/>
      <x:c r="F20" s="39"/>
      <x:c r="G20" s="39"/>
      <x:c r="H20" s="39"/>
      <x:c r="I20" s="39"/>
      <x:c r="J20" s="39"/>
      <x:c r="K20" s="39"/>
      <x:c r="L20" s="39"/>
      <x:c r="M20" s="39"/>
      <x:c r="N20" s="39"/>
      <x:c r="O20" s="39"/>
      <x:c r="P20" s="47" t="str">
        <x:f>IF(A20="","",IF(OR(B20="",C20="",D20="",E20=""),"EVIDENCE INSUFFICIENT - SCOPE FIELD",IF(AND(C20=START!$B$6,D20=START!$B$7,E20&gt;=START!$B$8,E20&lt;=START!$B$9),"SCOPE MATCH","INVALID - OUT OF SCOPE")))</x:f>
      </x:c>
      <x:c r="Q20" s="47" t="str">
        <x:f>IF(A20="","",IF(OR(B20="",C20="",D20="",E20="",F20="",G20="",M20="",N20="",O20=""),"EVIDENCE INSUFFICIENT - REQUIRED FIELD",IF(G20="CITED",IF(H20="","EVIDENCE INSUFFICIENT - CITED URL",IF(OR(I20="",I20="UNRESOLVED"),"EVIDENCE INSUFFICIENT - SOURCE ROLE",IF(OR(J20="",K20="",L20=""),"EVIDENCE INSUFFICIENT - PASSAGE","COMPLETE"))),IF(OR(G20="NOT CITED",G20="UNCLEAR"),"COMPLETE","EVIDENCE INSUFFICIENT - CITATION STATUS"))))</x:f>
      </x:c>
      <x:c r="R20" s="47" t="str">
        <x:f>IF(A20="","",IF(NOT(OR(EXACT(C20,"Google Search AI features"),EXACT(C20,"Bing / Microsoft AI experiences"),EXACT(C20,"ChatGPT search"),EXACT(C20,"Other observed answer surface"))),"INVALID - PLATFORM TOKEN",IF(NOT(OR(EXACT(G20,"CITED"),EXACT(G20,"NOT CITED"),EXACT(G20,"UNCLEAR"))),"INVALID - CITATION TOKEN",IF(NOT(OR(EXACT(M20,"MENTIONED"),EXACT(M20,"NOT MENTIONED"),EXACT(M20,"UNCLEAR"))),"INVALID - MENTION TOKEN",IF(NOT(OR(EXACT(N20,"REPRODUCED"),EXACT(N20,"NOT REPRODUCED"),EXACT(N20,"NOT RETESTED"))),"INVALID - REPRODUCTION TOKEN",IF(COUNTIF($A$6:$A$205,A20)&gt;1,"INVALID - DUPLICATE ID",IF(G20="CITED",IF(AND(I20&lt;&gt;"",NOT(OR(EXACT(I20,"OFFICIAL / FIRST-PARTY AUTHORITY"),EXACT(I20,"PRIMARY EVIDENCE"),EXACT(I20,"SPECIALIST INTERPRETATION"),EXACT(I20,"PUBLISHER / REFERENCE"),EXACT(I20,"COMMERCIAL SOURCE"),EXACT(I20,"COMMUNITY / WITNESS"),EXACT(I20,"DIRECTORY / MARKETPLACE"),EXACT(I20,"UNRESOLVED"),EXACT(I20,"NOT APPLICABLE")))),"INVALID - SOURCE ROLE TOKEN",IF(AND(L20&lt;&gt;"",NOT(OR(EXACT(L20,"ENTAILS"),EXACT(L20,"PARTIAL"),EXACT(L20,"CONTEXT"),EXACT(L20,"CONTRADICTS"),EXACT(L20,"STALE / JURISDICTION MISMATCH"),EXACT(L20,"ORPHAN / CIRCULAR"),EXACT(L20,"NOT CHECKED"),EXACT(L20,"NOT APPLICABLE")))),"INVALID - SUPPORT TOKEN",IF(OR(I20="NOT APPLICABLE",L20="NOT APPLICABLE"),"INVALID - CITED DETAIL CONTRADICTION","VALID"))),IF(G20="NOT CITED",IF(OR(H20&lt;&gt;"",J20&lt;&gt;"",K20&lt;&gt;"",AND(I20&lt;&gt;"NOT APPLICABLE",I20&lt;&gt;""),AND(L20&lt;&gt;"NOT APPLICABLE",L20&lt;&gt;"")),"INVALID - NOT CITED DETAIL CONTRADICTION","VALID"),IF(G20="UNCLEAR",IF(OR(H20&lt;&gt;"",J20&lt;&gt;"",K20&lt;&gt;"",AND(I20&lt;&gt;"NOT APPLICABLE",I20&lt;&gt;""),AND(L20&lt;&gt;"NOT APPLICABLE",L20&lt;&gt;"")),"INVALID - UNCLEAR DETAIL CONTRADICTION","VALID"),"INVALID - CITATION TOKEN")))))))))</x:f>
      </x:c>
      <x:c r="S20" s="47" t="str">
        <x:f>IF(A20="","",IF(P20&lt;&gt;"SCOPE MATCH",P20,IF(R20&lt;&gt;"VALID",R20,IF(Q20&lt;&gt;"COMPLETE",Q20,IF(G20="UNCLEAR","EVIDENCE INSUFFICIENT - CITATION PRESENCE",IF(G20="NOT CITED","NO CITATION OBSERVED",IF(L20="NOT CHECKED","EVIDENCE INSUFFICIENT - PASSAGE",IF(L20="CONTRADICTS","CITATION SUPPORT CONTRADICTED",IF(L20="ORPHAN / CIRCULAR","EVIDENCE INSUFFICIENT - PROVENANCE",IF(L20="STALE / JURISDICTION MISMATCH","CITATION SUPPORT STALE / MISMATCHED",IF(L20="CONTEXT","CITATION CONTEXT ONLY",IF(L20="PARTIAL","CITATION SUPPORT PARTIAL",IF(AND(L20="ENTAILS",N20="REPRODUCED"),"REPEATABLE WITHIN SAMPLE",IF(AND(L20="ENTAILS",N20="NOT REPRODUCED"),"CITATION SUPPORT VERIFIED - NOT REPRODUCED",IF(L20="ENTAILS","CITATION SUPPORT VERIFIED","EVIDENCE INSUFFICIENT")))))))))))))))</x:f>
      </x:c>
      <x:c r="T20" s="47" t="str">
        <x:f>IF(A20="","",IF(OR(LEFT(S20,21)="EVIDENCE INSUFFICIENT",LEFT(S20,7)="INVALID"),"NOT READY","READY"))</x:f>
      </x:c>
    </x:row>
    <x:row r="21">
      <x:c r="A21" s="39"/>
      <x:c r="B21" s="39"/>
      <x:c r="C21" s="39"/>
      <x:c r="D21" s="39"/>
      <x:c r="E21" s="52"/>
      <x:c r="F21" s="39"/>
      <x:c r="G21" s="39"/>
      <x:c r="H21" s="39"/>
      <x:c r="I21" s="39"/>
      <x:c r="J21" s="39"/>
      <x:c r="K21" s="39"/>
      <x:c r="L21" s="39"/>
      <x:c r="M21" s="39"/>
      <x:c r="N21" s="39"/>
      <x:c r="O21" s="39"/>
      <x:c r="P21" s="47" t="str">
        <x:f>IF(A21="","",IF(OR(B21="",C21="",D21="",E21=""),"EVIDENCE INSUFFICIENT - SCOPE FIELD",IF(AND(C21=START!$B$6,D21=START!$B$7,E21&gt;=START!$B$8,E21&lt;=START!$B$9),"SCOPE MATCH","INVALID - OUT OF SCOPE")))</x:f>
      </x:c>
      <x:c r="Q21" s="47" t="str">
        <x:f>IF(A21="","",IF(OR(B21="",C21="",D21="",E21="",F21="",G21="",M21="",N21="",O21=""),"EVIDENCE INSUFFICIENT - REQUIRED FIELD",IF(G21="CITED",IF(H21="","EVIDENCE INSUFFICIENT - CITED URL",IF(OR(I21="",I21="UNRESOLVED"),"EVIDENCE INSUFFICIENT - SOURCE ROLE",IF(OR(J21="",K21="",L21=""),"EVIDENCE INSUFFICIENT - PASSAGE","COMPLETE"))),IF(OR(G21="NOT CITED",G21="UNCLEAR"),"COMPLETE","EVIDENCE INSUFFICIENT - CITATION STATUS"))))</x:f>
      </x:c>
      <x:c r="R21" s="47" t="str">
        <x:f>IF(A21="","",IF(NOT(OR(EXACT(C21,"Google Search AI features"),EXACT(C21,"Bing / Microsoft AI experiences"),EXACT(C21,"ChatGPT search"),EXACT(C21,"Other observed answer surface"))),"INVALID - PLATFORM TOKEN",IF(NOT(OR(EXACT(G21,"CITED"),EXACT(G21,"NOT CITED"),EXACT(G21,"UNCLEAR"))),"INVALID - CITATION TOKEN",IF(NOT(OR(EXACT(M21,"MENTIONED"),EXACT(M21,"NOT MENTIONED"),EXACT(M21,"UNCLEAR"))),"INVALID - MENTION TOKEN",IF(NOT(OR(EXACT(N21,"REPRODUCED"),EXACT(N21,"NOT REPRODUCED"),EXACT(N21,"NOT RETESTED"))),"INVALID - REPRODUCTION TOKEN",IF(COUNTIF($A$6:$A$205,A21)&gt;1,"INVALID - DUPLICATE ID",IF(G21="CITED",IF(AND(I21&lt;&gt;"",NOT(OR(EXACT(I21,"OFFICIAL / FIRST-PARTY AUTHORITY"),EXACT(I21,"PRIMARY EVIDENCE"),EXACT(I21,"SPECIALIST INTERPRETATION"),EXACT(I21,"PUBLISHER / REFERENCE"),EXACT(I21,"COMMERCIAL SOURCE"),EXACT(I21,"COMMUNITY / WITNESS"),EXACT(I21,"DIRECTORY / MARKETPLACE"),EXACT(I21,"UNRESOLVED"),EXACT(I21,"NOT APPLICABLE")))),"INVALID - SOURCE ROLE TOKEN",IF(AND(L21&lt;&gt;"",NOT(OR(EXACT(L21,"ENTAILS"),EXACT(L21,"PARTIAL"),EXACT(L21,"CONTEXT"),EXACT(L21,"CONTRADICTS"),EXACT(L21,"STALE / JURISDICTION MISMATCH"),EXACT(L21,"ORPHAN / CIRCULAR"),EXACT(L21,"NOT CHECKED"),EXACT(L21,"NOT APPLICABLE")))),"INVALID - SUPPORT TOKEN",IF(OR(I21="NOT APPLICABLE",L21="NOT APPLICABLE"),"INVALID - CITED DETAIL CONTRADICTION","VALID"))),IF(G21="NOT CITED",IF(OR(H21&lt;&gt;"",J21&lt;&gt;"",K21&lt;&gt;"",AND(I21&lt;&gt;"NOT APPLICABLE",I21&lt;&gt;""),AND(L21&lt;&gt;"NOT APPLICABLE",L21&lt;&gt;"")),"INVALID - NOT CITED DETAIL CONTRADICTION","VALID"),IF(G21="UNCLEAR",IF(OR(H21&lt;&gt;"",J21&lt;&gt;"",K21&lt;&gt;"",AND(I21&lt;&gt;"NOT APPLICABLE",I21&lt;&gt;""),AND(L21&lt;&gt;"NOT APPLICABLE",L21&lt;&gt;"")),"INVALID - UNCLEAR DETAIL CONTRADICTION","VALID"),"INVALID - CITATION TOKEN")))))))))</x:f>
      </x:c>
      <x:c r="S21" s="47" t="str">
        <x:f>IF(A21="","",IF(P21&lt;&gt;"SCOPE MATCH",P21,IF(R21&lt;&gt;"VALID",R21,IF(Q21&lt;&gt;"COMPLETE",Q21,IF(G21="UNCLEAR","EVIDENCE INSUFFICIENT - CITATION PRESENCE",IF(G21="NOT CITED","NO CITATION OBSERVED",IF(L21="NOT CHECKED","EVIDENCE INSUFFICIENT - PASSAGE",IF(L21="CONTRADICTS","CITATION SUPPORT CONTRADICTED",IF(L21="ORPHAN / CIRCULAR","EVIDENCE INSUFFICIENT - PROVENANCE",IF(L21="STALE / JURISDICTION MISMATCH","CITATION SUPPORT STALE / MISMATCHED",IF(L21="CONTEXT","CITATION CONTEXT ONLY",IF(L21="PARTIAL","CITATION SUPPORT PARTIAL",IF(AND(L21="ENTAILS",N21="REPRODUCED"),"REPEATABLE WITHIN SAMPLE",IF(AND(L21="ENTAILS",N21="NOT REPRODUCED"),"CITATION SUPPORT VERIFIED - NOT REPRODUCED",IF(L21="ENTAILS","CITATION SUPPORT VERIFIED","EVIDENCE INSUFFICIENT")))))))))))))))</x:f>
      </x:c>
      <x:c r="T21" s="47" t="str">
        <x:f>IF(A21="","",IF(OR(LEFT(S21,21)="EVIDENCE INSUFFICIENT",LEFT(S21,7)="INVALID"),"NOT READY","READY"))</x:f>
      </x:c>
    </x:row>
    <x:row r="22">
      <x:c r="A22" s="39"/>
      <x:c r="B22" s="39"/>
      <x:c r="C22" s="39"/>
      <x:c r="D22" s="39"/>
      <x:c r="E22" s="52"/>
      <x:c r="F22" s="39"/>
      <x:c r="G22" s="39"/>
      <x:c r="H22" s="39"/>
      <x:c r="I22" s="39"/>
      <x:c r="J22" s="39"/>
      <x:c r="K22" s="39"/>
      <x:c r="L22" s="39"/>
      <x:c r="M22" s="39"/>
      <x:c r="N22" s="39"/>
      <x:c r="O22" s="39"/>
      <x:c r="P22" s="47" t="str">
        <x:f>IF(A22="","",IF(OR(B22="",C22="",D22="",E22=""),"EVIDENCE INSUFFICIENT - SCOPE FIELD",IF(AND(C22=START!$B$6,D22=START!$B$7,E22&gt;=START!$B$8,E22&lt;=START!$B$9),"SCOPE MATCH","INVALID - OUT OF SCOPE")))</x:f>
      </x:c>
      <x:c r="Q22" s="47" t="str">
        <x:f>IF(A22="","",IF(OR(B22="",C22="",D22="",E22="",F22="",G22="",M22="",N22="",O22=""),"EVIDENCE INSUFFICIENT - REQUIRED FIELD",IF(G22="CITED",IF(H22="","EVIDENCE INSUFFICIENT - CITED URL",IF(OR(I22="",I22="UNRESOLVED"),"EVIDENCE INSUFFICIENT - SOURCE ROLE",IF(OR(J22="",K22="",L22=""),"EVIDENCE INSUFFICIENT - PASSAGE","COMPLETE"))),IF(OR(G22="NOT CITED",G22="UNCLEAR"),"COMPLETE","EVIDENCE INSUFFICIENT - CITATION STATUS"))))</x:f>
      </x:c>
      <x:c r="R22" s="47" t="str">
        <x:f>IF(A22="","",IF(NOT(OR(EXACT(C22,"Google Search AI features"),EXACT(C22,"Bing / Microsoft AI experiences"),EXACT(C22,"ChatGPT search"),EXACT(C22,"Other observed answer surface"))),"INVALID - PLATFORM TOKEN",IF(NOT(OR(EXACT(G22,"CITED"),EXACT(G22,"NOT CITED"),EXACT(G22,"UNCLEAR"))),"INVALID - CITATION TOKEN",IF(NOT(OR(EXACT(M22,"MENTIONED"),EXACT(M22,"NOT MENTIONED"),EXACT(M22,"UNCLEAR"))),"INVALID - MENTION TOKEN",IF(NOT(OR(EXACT(N22,"REPRODUCED"),EXACT(N22,"NOT REPRODUCED"),EXACT(N22,"NOT RETESTED"))),"INVALID - REPRODUCTION TOKEN",IF(COUNTIF($A$6:$A$205,A22)&gt;1,"INVALID - DUPLICATE ID",IF(G22="CITED",IF(AND(I22&lt;&gt;"",NOT(OR(EXACT(I22,"OFFICIAL / FIRST-PARTY AUTHORITY"),EXACT(I22,"PRIMARY EVIDENCE"),EXACT(I22,"SPECIALIST INTERPRETATION"),EXACT(I22,"PUBLISHER / REFERENCE"),EXACT(I22,"COMMERCIAL SOURCE"),EXACT(I22,"COMMUNITY / WITNESS"),EXACT(I22,"DIRECTORY / MARKETPLACE"),EXACT(I22,"UNRESOLVED"),EXACT(I22,"NOT APPLICABLE")))),"INVALID - SOURCE ROLE TOKEN",IF(AND(L22&lt;&gt;"",NOT(OR(EXACT(L22,"ENTAILS"),EXACT(L22,"PARTIAL"),EXACT(L22,"CONTEXT"),EXACT(L22,"CONTRADICTS"),EXACT(L22,"STALE / JURISDICTION MISMATCH"),EXACT(L22,"ORPHAN / CIRCULAR"),EXACT(L22,"NOT CHECKED"),EXACT(L22,"NOT APPLICABLE")))),"INVALID - SUPPORT TOKEN",IF(OR(I22="NOT APPLICABLE",L22="NOT APPLICABLE"),"INVALID - CITED DETAIL CONTRADICTION","VALID"))),IF(G22="NOT CITED",IF(OR(H22&lt;&gt;"",J22&lt;&gt;"",K22&lt;&gt;"",AND(I22&lt;&gt;"NOT APPLICABLE",I22&lt;&gt;""),AND(L22&lt;&gt;"NOT APPLICABLE",L22&lt;&gt;"")),"INVALID - NOT CITED DETAIL CONTRADICTION","VALID"),IF(G22="UNCLEAR",IF(OR(H22&lt;&gt;"",J22&lt;&gt;"",K22&lt;&gt;"",AND(I22&lt;&gt;"NOT APPLICABLE",I22&lt;&gt;""),AND(L22&lt;&gt;"NOT APPLICABLE",L22&lt;&gt;"")),"INVALID - UNCLEAR DETAIL CONTRADICTION","VALID"),"INVALID - CITATION TOKEN")))))))))</x:f>
      </x:c>
      <x:c r="S22" s="47" t="str">
        <x:f>IF(A22="","",IF(P22&lt;&gt;"SCOPE MATCH",P22,IF(R22&lt;&gt;"VALID",R22,IF(Q22&lt;&gt;"COMPLETE",Q22,IF(G22="UNCLEAR","EVIDENCE INSUFFICIENT - CITATION PRESENCE",IF(G22="NOT CITED","NO CITATION OBSERVED",IF(L22="NOT CHECKED","EVIDENCE INSUFFICIENT - PASSAGE",IF(L22="CONTRADICTS","CITATION SUPPORT CONTRADICTED",IF(L22="ORPHAN / CIRCULAR","EVIDENCE INSUFFICIENT - PROVENANCE",IF(L22="STALE / JURISDICTION MISMATCH","CITATION SUPPORT STALE / MISMATCHED",IF(L22="CONTEXT","CITATION CONTEXT ONLY",IF(L22="PARTIAL","CITATION SUPPORT PARTIAL",IF(AND(L22="ENTAILS",N22="REPRODUCED"),"REPEATABLE WITHIN SAMPLE",IF(AND(L22="ENTAILS",N22="NOT REPRODUCED"),"CITATION SUPPORT VERIFIED - NOT REPRODUCED",IF(L22="ENTAILS","CITATION SUPPORT VERIFIED","EVIDENCE INSUFFICIENT")))))))))))))))</x:f>
      </x:c>
      <x:c r="T22" s="47" t="str">
        <x:f>IF(A22="","",IF(OR(LEFT(S22,21)="EVIDENCE INSUFFICIENT",LEFT(S22,7)="INVALID"),"NOT READY","READY"))</x:f>
      </x:c>
    </x:row>
    <x:row r="23">
      <x:c r="A23" s="39"/>
      <x:c r="B23" s="39"/>
      <x:c r="C23" s="39"/>
      <x:c r="D23" s="39"/>
      <x:c r="E23" s="52"/>
      <x:c r="F23" s="39"/>
      <x:c r="G23" s="39"/>
      <x:c r="H23" s="39"/>
      <x:c r="I23" s="39"/>
      <x:c r="J23" s="39"/>
      <x:c r="K23" s="39"/>
      <x:c r="L23" s="39"/>
      <x:c r="M23" s="39"/>
      <x:c r="N23" s="39"/>
      <x:c r="O23" s="39"/>
      <x:c r="P23" s="47" t="str">
        <x:f>IF(A23="","",IF(OR(B23="",C23="",D23="",E23=""),"EVIDENCE INSUFFICIENT - SCOPE FIELD",IF(AND(C23=START!$B$6,D23=START!$B$7,E23&gt;=START!$B$8,E23&lt;=START!$B$9),"SCOPE MATCH","INVALID - OUT OF SCOPE")))</x:f>
      </x:c>
      <x:c r="Q23" s="47" t="str">
        <x:f>IF(A23="","",IF(OR(B23="",C23="",D23="",E23="",F23="",G23="",M23="",N23="",O23=""),"EVIDENCE INSUFFICIENT - REQUIRED FIELD",IF(G23="CITED",IF(H23="","EVIDENCE INSUFFICIENT - CITED URL",IF(OR(I23="",I23="UNRESOLVED"),"EVIDENCE INSUFFICIENT - SOURCE ROLE",IF(OR(J23="",K23="",L23=""),"EVIDENCE INSUFFICIENT - PASSAGE","COMPLETE"))),IF(OR(G23="NOT CITED",G23="UNCLEAR"),"COMPLETE","EVIDENCE INSUFFICIENT - CITATION STATUS"))))</x:f>
      </x:c>
      <x:c r="R23" s="47" t="str">
        <x:f>IF(A23="","",IF(NOT(OR(EXACT(C23,"Google Search AI features"),EXACT(C23,"Bing / Microsoft AI experiences"),EXACT(C23,"ChatGPT search"),EXACT(C23,"Other observed answer surface"))),"INVALID - PLATFORM TOKEN",IF(NOT(OR(EXACT(G23,"CITED"),EXACT(G23,"NOT CITED"),EXACT(G23,"UNCLEAR"))),"INVALID - CITATION TOKEN",IF(NOT(OR(EXACT(M23,"MENTIONED"),EXACT(M23,"NOT MENTIONED"),EXACT(M23,"UNCLEAR"))),"INVALID - MENTION TOKEN",IF(NOT(OR(EXACT(N23,"REPRODUCED"),EXACT(N23,"NOT REPRODUCED"),EXACT(N23,"NOT RETESTED"))),"INVALID - REPRODUCTION TOKEN",IF(COUNTIF($A$6:$A$205,A23)&gt;1,"INVALID - DUPLICATE ID",IF(G23="CITED",IF(AND(I23&lt;&gt;"",NOT(OR(EXACT(I23,"OFFICIAL / FIRST-PARTY AUTHORITY"),EXACT(I23,"PRIMARY EVIDENCE"),EXACT(I23,"SPECIALIST INTERPRETATION"),EXACT(I23,"PUBLISHER / REFERENCE"),EXACT(I23,"COMMERCIAL SOURCE"),EXACT(I23,"COMMUNITY / WITNESS"),EXACT(I23,"DIRECTORY / MARKETPLACE"),EXACT(I23,"UNRESOLVED"),EXACT(I23,"NOT APPLICABLE")))),"INVALID - SOURCE ROLE TOKEN",IF(AND(L23&lt;&gt;"",NOT(OR(EXACT(L23,"ENTAILS"),EXACT(L23,"PARTIAL"),EXACT(L23,"CONTEXT"),EXACT(L23,"CONTRADICTS"),EXACT(L23,"STALE / JURISDICTION MISMATCH"),EXACT(L23,"ORPHAN / CIRCULAR"),EXACT(L23,"NOT CHECKED"),EXACT(L23,"NOT APPLICABLE")))),"INVALID - SUPPORT TOKEN",IF(OR(I23="NOT APPLICABLE",L23="NOT APPLICABLE"),"INVALID - CITED DETAIL CONTRADICTION","VALID"))),IF(G23="NOT CITED",IF(OR(H23&lt;&gt;"",J23&lt;&gt;"",K23&lt;&gt;"",AND(I23&lt;&gt;"NOT APPLICABLE",I23&lt;&gt;""),AND(L23&lt;&gt;"NOT APPLICABLE",L23&lt;&gt;"")),"INVALID - NOT CITED DETAIL CONTRADICTION","VALID"),IF(G23="UNCLEAR",IF(OR(H23&lt;&gt;"",J23&lt;&gt;"",K23&lt;&gt;"",AND(I23&lt;&gt;"NOT APPLICABLE",I23&lt;&gt;""),AND(L23&lt;&gt;"NOT APPLICABLE",L23&lt;&gt;"")),"INVALID - UNCLEAR DETAIL CONTRADICTION","VALID"),"INVALID - CITATION TOKEN")))))))))</x:f>
      </x:c>
      <x:c r="S23" s="47" t="str">
        <x:f>IF(A23="","",IF(P23&lt;&gt;"SCOPE MATCH",P23,IF(R23&lt;&gt;"VALID",R23,IF(Q23&lt;&gt;"COMPLETE",Q23,IF(G23="UNCLEAR","EVIDENCE INSUFFICIENT - CITATION PRESENCE",IF(G23="NOT CITED","NO CITATION OBSERVED",IF(L23="NOT CHECKED","EVIDENCE INSUFFICIENT - PASSAGE",IF(L23="CONTRADICTS","CITATION SUPPORT CONTRADICTED",IF(L23="ORPHAN / CIRCULAR","EVIDENCE INSUFFICIENT - PROVENANCE",IF(L23="STALE / JURISDICTION MISMATCH","CITATION SUPPORT STALE / MISMATCHED",IF(L23="CONTEXT","CITATION CONTEXT ONLY",IF(L23="PARTIAL","CITATION SUPPORT PARTIAL",IF(AND(L23="ENTAILS",N23="REPRODUCED"),"REPEATABLE WITHIN SAMPLE",IF(AND(L23="ENTAILS",N23="NOT REPRODUCED"),"CITATION SUPPORT VERIFIED - NOT REPRODUCED",IF(L23="ENTAILS","CITATION SUPPORT VERIFIED","EVIDENCE INSUFFICIENT")))))))))))))))</x:f>
      </x:c>
      <x:c r="T23" s="47" t="str">
        <x:f>IF(A23="","",IF(OR(LEFT(S23,21)="EVIDENCE INSUFFICIENT",LEFT(S23,7)="INVALID"),"NOT READY","READY"))</x:f>
      </x:c>
    </x:row>
    <x:row r="24">
      <x:c r="A24" s="39"/>
      <x:c r="B24" s="39"/>
      <x:c r="C24" s="39"/>
      <x:c r="D24" s="39"/>
      <x:c r="E24" s="52"/>
      <x:c r="F24" s="39"/>
      <x:c r="G24" s="39"/>
      <x:c r="H24" s="39"/>
      <x:c r="I24" s="39"/>
      <x:c r="J24" s="39"/>
      <x:c r="K24" s="39"/>
      <x:c r="L24" s="39"/>
      <x:c r="M24" s="39"/>
      <x:c r="N24" s="39"/>
      <x:c r="O24" s="39"/>
      <x:c r="P24" s="47" t="str">
        <x:f>IF(A24="","",IF(OR(B24="",C24="",D24="",E24=""),"EVIDENCE INSUFFICIENT - SCOPE FIELD",IF(AND(C24=START!$B$6,D24=START!$B$7,E24&gt;=START!$B$8,E24&lt;=START!$B$9),"SCOPE MATCH","INVALID - OUT OF SCOPE")))</x:f>
      </x:c>
      <x:c r="Q24" s="47" t="str">
        <x:f>IF(A24="","",IF(OR(B24="",C24="",D24="",E24="",F24="",G24="",M24="",N24="",O24=""),"EVIDENCE INSUFFICIENT - REQUIRED FIELD",IF(G24="CITED",IF(H24="","EVIDENCE INSUFFICIENT - CITED URL",IF(OR(I24="",I24="UNRESOLVED"),"EVIDENCE INSUFFICIENT - SOURCE ROLE",IF(OR(J24="",K24="",L24=""),"EVIDENCE INSUFFICIENT - PASSAGE","COMPLETE"))),IF(OR(G24="NOT CITED",G24="UNCLEAR"),"COMPLETE","EVIDENCE INSUFFICIENT - CITATION STATUS"))))</x:f>
      </x:c>
      <x:c r="R24" s="47" t="str">
        <x:f>IF(A24="","",IF(NOT(OR(EXACT(C24,"Google Search AI features"),EXACT(C24,"Bing / Microsoft AI experiences"),EXACT(C24,"ChatGPT search"),EXACT(C24,"Other observed answer surface"))),"INVALID - PLATFORM TOKEN",IF(NOT(OR(EXACT(G24,"CITED"),EXACT(G24,"NOT CITED"),EXACT(G24,"UNCLEAR"))),"INVALID - CITATION TOKEN",IF(NOT(OR(EXACT(M24,"MENTIONED"),EXACT(M24,"NOT MENTIONED"),EXACT(M24,"UNCLEAR"))),"INVALID - MENTION TOKEN",IF(NOT(OR(EXACT(N24,"REPRODUCED"),EXACT(N24,"NOT REPRODUCED"),EXACT(N24,"NOT RETESTED"))),"INVALID - REPRODUCTION TOKEN",IF(COUNTIF($A$6:$A$205,A24)&gt;1,"INVALID - DUPLICATE ID",IF(G24="CITED",IF(AND(I24&lt;&gt;"",NOT(OR(EXACT(I24,"OFFICIAL / FIRST-PARTY AUTHORITY"),EXACT(I24,"PRIMARY EVIDENCE"),EXACT(I24,"SPECIALIST INTERPRETATION"),EXACT(I24,"PUBLISHER / REFERENCE"),EXACT(I24,"COMMERCIAL SOURCE"),EXACT(I24,"COMMUNITY / WITNESS"),EXACT(I24,"DIRECTORY / MARKETPLACE"),EXACT(I24,"UNRESOLVED"),EXACT(I24,"NOT APPLICABLE")))),"INVALID - SOURCE ROLE TOKEN",IF(AND(L24&lt;&gt;"",NOT(OR(EXACT(L24,"ENTAILS"),EXACT(L24,"PARTIAL"),EXACT(L24,"CONTEXT"),EXACT(L24,"CONTRADICTS"),EXACT(L24,"STALE / JURISDICTION MISMATCH"),EXACT(L24,"ORPHAN / CIRCULAR"),EXACT(L24,"NOT CHECKED"),EXACT(L24,"NOT APPLICABLE")))),"INVALID - SUPPORT TOKEN",IF(OR(I24="NOT APPLICABLE",L24="NOT APPLICABLE"),"INVALID - CITED DETAIL CONTRADICTION","VALID"))),IF(G24="NOT CITED",IF(OR(H24&lt;&gt;"",J24&lt;&gt;"",K24&lt;&gt;"",AND(I24&lt;&gt;"NOT APPLICABLE",I24&lt;&gt;""),AND(L24&lt;&gt;"NOT APPLICABLE",L24&lt;&gt;"")),"INVALID - NOT CITED DETAIL CONTRADICTION","VALID"),IF(G24="UNCLEAR",IF(OR(H24&lt;&gt;"",J24&lt;&gt;"",K24&lt;&gt;"",AND(I24&lt;&gt;"NOT APPLICABLE",I24&lt;&gt;""),AND(L24&lt;&gt;"NOT APPLICABLE",L24&lt;&gt;"")),"INVALID - UNCLEAR DETAIL CONTRADICTION","VALID"),"INVALID - CITATION TOKEN")))))))))</x:f>
      </x:c>
      <x:c r="S24" s="47" t="str">
        <x:f>IF(A24="","",IF(P24&lt;&gt;"SCOPE MATCH",P24,IF(R24&lt;&gt;"VALID",R24,IF(Q24&lt;&gt;"COMPLETE",Q24,IF(G24="UNCLEAR","EVIDENCE INSUFFICIENT - CITATION PRESENCE",IF(G24="NOT CITED","NO CITATION OBSERVED",IF(L24="NOT CHECKED","EVIDENCE INSUFFICIENT - PASSAGE",IF(L24="CONTRADICTS","CITATION SUPPORT CONTRADICTED",IF(L24="ORPHAN / CIRCULAR","EVIDENCE INSUFFICIENT - PROVENANCE",IF(L24="STALE / JURISDICTION MISMATCH","CITATION SUPPORT STALE / MISMATCHED",IF(L24="CONTEXT","CITATION CONTEXT ONLY",IF(L24="PARTIAL","CITATION SUPPORT PARTIAL",IF(AND(L24="ENTAILS",N24="REPRODUCED"),"REPEATABLE WITHIN SAMPLE",IF(AND(L24="ENTAILS",N24="NOT REPRODUCED"),"CITATION SUPPORT VERIFIED - NOT REPRODUCED",IF(L24="ENTAILS","CITATION SUPPORT VERIFIED","EVIDENCE INSUFFICIENT")))))))))))))))</x:f>
      </x:c>
      <x:c r="T24" s="47" t="str">
        <x:f>IF(A24="","",IF(OR(LEFT(S24,21)="EVIDENCE INSUFFICIENT",LEFT(S24,7)="INVALID"),"NOT READY","READY"))</x:f>
      </x:c>
    </x:row>
    <x:row r="25">
      <x:c r="A25" s="39"/>
      <x:c r="B25" s="39"/>
      <x:c r="C25" s="39"/>
      <x:c r="D25" s="39"/>
      <x:c r="E25" s="52"/>
      <x:c r="F25" s="39"/>
      <x:c r="G25" s="39"/>
      <x:c r="H25" s="39"/>
      <x:c r="I25" s="39"/>
      <x:c r="J25" s="39"/>
      <x:c r="K25" s="39"/>
      <x:c r="L25" s="39"/>
      <x:c r="M25" s="39"/>
      <x:c r="N25" s="39"/>
      <x:c r="O25" s="39"/>
      <x:c r="P25" s="47" t="str">
        <x:f>IF(A25="","",IF(OR(B25="",C25="",D25="",E25=""),"EVIDENCE INSUFFICIENT - SCOPE FIELD",IF(AND(C25=START!$B$6,D25=START!$B$7,E25&gt;=START!$B$8,E25&lt;=START!$B$9),"SCOPE MATCH","INVALID - OUT OF SCOPE")))</x:f>
      </x:c>
      <x:c r="Q25" s="47" t="str">
        <x:f>IF(A25="","",IF(OR(B25="",C25="",D25="",E25="",F25="",G25="",M25="",N25="",O25=""),"EVIDENCE INSUFFICIENT - REQUIRED FIELD",IF(G25="CITED",IF(H25="","EVIDENCE INSUFFICIENT - CITED URL",IF(OR(I25="",I25="UNRESOLVED"),"EVIDENCE INSUFFICIENT - SOURCE ROLE",IF(OR(J25="",K25="",L25=""),"EVIDENCE INSUFFICIENT - PASSAGE","COMPLETE"))),IF(OR(G25="NOT CITED",G25="UNCLEAR"),"COMPLETE","EVIDENCE INSUFFICIENT - CITATION STATUS"))))</x:f>
      </x:c>
      <x:c r="R25" s="47" t="str">
        <x:f>IF(A25="","",IF(NOT(OR(EXACT(C25,"Google Search AI features"),EXACT(C25,"Bing / Microsoft AI experiences"),EXACT(C25,"ChatGPT search"),EXACT(C25,"Other observed answer surface"))),"INVALID - PLATFORM TOKEN",IF(NOT(OR(EXACT(G25,"CITED"),EXACT(G25,"NOT CITED"),EXACT(G25,"UNCLEAR"))),"INVALID - CITATION TOKEN",IF(NOT(OR(EXACT(M25,"MENTIONED"),EXACT(M25,"NOT MENTIONED"),EXACT(M25,"UNCLEAR"))),"INVALID - MENTION TOKEN",IF(NOT(OR(EXACT(N25,"REPRODUCED"),EXACT(N25,"NOT REPRODUCED"),EXACT(N25,"NOT RETESTED"))),"INVALID - REPRODUCTION TOKEN",IF(COUNTIF($A$6:$A$205,A25)&gt;1,"INVALID - DUPLICATE ID",IF(G25="CITED",IF(AND(I25&lt;&gt;"",NOT(OR(EXACT(I25,"OFFICIAL / FIRST-PARTY AUTHORITY"),EXACT(I25,"PRIMARY EVIDENCE"),EXACT(I25,"SPECIALIST INTERPRETATION"),EXACT(I25,"PUBLISHER / REFERENCE"),EXACT(I25,"COMMERCIAL SOURCE"),EXACT(I25,"COMMUNITY / WITNESS"),EXACT(I25,"DIRECTORY / MARKETPLACE"),EXACT(I25,"UNRESOLVED"),EXACT(I25,"NOT APPLICABLE")))),"INVALID - SOURCE ROLE TOKEN",IF(AND(L25&lt;&gt;"",NOT(OR(EXACT(L25,"ENTAILS"),EXACT(L25,"PARTIAL"),EXACT(L25,"CONTEXT"),EXACT(L25,"CONTRADICTS"),EXACT(L25,"STALE / JURISDICTION MISMATCH"),EXACT(L25,"ORPHAN / CIRCULAR"),EXACT(L25,"NOT CHECKED"),EXACT(L25,"NOT APPLICABLE")))),"INVALID - SUPPORT TOKEN",IF(OR(I25="NOT APPLICABLE",L25="NOT APPLICABLE"),"INVALID - CITED DETAIL CONTRADICTION","VALID"))),IF(G25="NOT CITED",IF(OR(H25&lt;&gt;"",J25&lt;&gt;"",K25&lt;&gt;"",AND(I25&lt;&gt;"NOT APPLICABLE",I25&lt;&gt;""),AND(L25&lt;&gt;"NOT APPLICABLE",L25&lt;&gt;"")),"INVALID - NOT CITED DETAIL CONTRADICTION","VALID"),IF(G25="UNCLEAR",IF(OR(H25&lt;&gt;"",J25&lt;&gt;"",K25&lt;&gt;"",AND(I25&lt;&gt;"NOT APPLICABLE",I25&lt;&gt;""),AND(L25&lt;&gt;"NOT APPLICABLE",L25&lt;&gt;"")),"INVALID - UNCLEAR DETAIL CONTRADICTION","VALID"),"INVALID - CITATION TOKEN")))))))))</x:f>
      </x:c>
      <x:c r="S25" s="47" t="str">
        <x:f>IF(A25="","",IF(P25&lt;&gt;"SCOPE MATCH",P25,IF(R25&lt;&gt;"VALID",R25,IF(Q25&lt;&gt;"COMPLETE",Q25,IF(G25="UNCLEAR","EVIDENCE INSUFFICIENT - CITATION PRESENCE",IF(G25="NOT CITED","NO CITATION OBSERVED",IF(L25="NOT CHECKED","EVIDENCE INSUFFICIENT - PASSAGE",IF(L25="CONTRADICTS","CITATION SUPPORT CONTRADICTED",IF(L25="ORPHAN / CIRCULAR","EVIDENCE INSUFFICIENT - PROVENANCE",IF(L25="STALE / JURISDICTION MISMATCH","CITATION SUPPORT STALE / MISMATCHED",IF(L25="CONTEXT","CITATION CONTEXT ONLY",IF(L25="PARTIAL","CITATION SUPPORT PARTIAL",IF(AND(L25="ENTAILS",N25="REPRODUCED"),"REPEATABLE WITHIN SAMPLE",IF(AND(L25="ENTAILS",N25="NOT REPRODUCED"),"CITATION SUPPORT VERIFIED - NOT REPRODUCED",IF(L25="ENTAILS","CITATION SUPPORT VERIFIED","EVIDENCE INSUFFICIENT")))))))))))))))</x:f>
      </x:c>
      <x:c r="T25" s="47" t="str">
        <x:f>IF(A25="","",IF(OR(LEFT(S25,21)="EVIDENCE INSUFFICIENT",LEFT(S25,7)="INVALID"),"NOT READY","READY"))</x:f>
      </x:c>
    </x:row>
    <x:row r="26">
      <x:c r="A26" s="39"/>
      <x:c r="B26" s="39"/>
      <x:c r="C26" s="39"/>
      <x:c r="D26" s="39"/>
      <x:c r="E26" s="52"/>
      <x:c r="F26" s="39"/>
      <x:c r="G26" s="39"/>
      <x:c r="H26" s="39"/>
      <x:c r="I26" s="39"/>
      <x:c r="J26" s="39"/>
      <x:c r="K26" s="39"/>
      <x:c r="L26" s="39"/>
      <x:c r="M26" s="39"/>
      <x:c r="N26" s="39"/>
      <x:c r="O26" s="39"/>
      <x:c r="P26" s="47" t="str">
        <x:f>IF(A26="","",IF(OR(B26="",C26="",D26="",E26=""),"EVIDENCE INSUFFICIENT - SCOPE FIELD",IF(AND(C26=START!$B$6,D26=START!$B$7,E26&gt;=START!$B$8,E26&lt;=START!$B$9),"SCOPE MATCH","INVALID - OUT OF SCOPE")))</x:f>
      </x:c>
      <x:c r="Q26" s="47" t="str">
        <x:f>IF(A26="","",IF(OR(B26="",C26="",D26="",E26="",F26="",G26="",M26="",N26="",O26=""),"EVIDENCE INSUFFICIENT - REQUIRED FIELD",IF(G26="CITED",IF(H26="","EVIDENCE INSUFFICIENT - CITED URL",IF(OR(I26="",I26="UNRESOLVED"),"EVIDENCE INSUFFICIENT - SOURCE ROLE",IF(OR(J26="",K26="",L26=""),"EVIDENCE INSUFFICIENT - PASSAGE","COMPLETE"))),IF(OR(G26="NOT CITED",G26="UNCLEAR"),"COMPLETE","EVIDENCE INSUFFICIENT - CITATION STATUS"))))</x:f>
      </x:c>
      <x:c r="R26" s="47" t="str">
        <x:f>IF(A26="","",IF(NOT(OR(EXACT(C26,"Google Search AI features"),EXACT(C26,"Bing / Microsoft AI experiences"),EXACT(C26,"ChatGPT search"),EXACT(C26,"Other observed answer surface"))),"INVALID - PLATFORM TOKEN",IF(NOT(OR(EXACT(G26,"CITED"),EXACT(G26,"NOT CITED"),EXACT(G26,"UNCLEAR"))),"INVALID - CITATION TOKEN",IF(NOT(OR(EXACT(M26,"MENTIONED"),EXACT(M26,"NOT MENTIONED"),EXACT(M26,"UNCLEAR"))),"INVALID - MENTION TOKEN",IF(NOT(OR(EXACT(N26,"REPRODUCED"),EXACT(N26,"NOT REPRODUCED"),EXACT(N26,"NOT RETESTED"))),"INVALID - REPRODUCTION TOKEN",IF(COUNTIF($A$6:$A$205,A26)&gt;1,"INVALID - DUPLICATE ID",IF(G26="CITED",IF(AND(I26&lt;&gt;"",NOT(OR(EXACT(I26,"OFFICIAL / FIRST-PARTY AUTHORITY"),EXACT(I26,"PRIMARY EVIDENCE"),EXACT(I26,"SPECIALIST INTERPRETATION"),EXACT(I26,"PUBLISHER / REFERENCE"),EXACT(I26,"COMMERCIAL SOURCE"),EXACT(I26,"COMMUNITY / WITNESS"),EXACT(I26,"DIRECTORY / MARKETPLACE"),EXACT(I26,"UNRESOLVED"),EXACT(I26,"NOT APPLICABLE")))),"INVALID - SOURCE ROLE TOKEN",IF(AND(L26&lt;&gt;"",NOT(OR(EXACT(L26,"ENTAILS"),EXACT(L26,"PARTIAL"),EXACT(L26,"CONTEXT"),EXACT(L26,"CONTRADICTS"),EXACT(L26,"STALE / JURISDICTION MISMATCH"),EXACT(L26,"ORPHAN / CIRCULAR"),EXACT(L26,"NOT CHECKED"),EXACT(L26,"NOT APPLICABLE")))),"INVALID - SUPPORT TOKEN",IF(OR(I26="NOT APPLICABLE",L26="NOT APPLICABLE"),"INVALID - CITED DETAIL CONTRADICTION","VALID"))),IF(G26="NOT CITED",IF(OR(H26&lt;&gt;"",J26&lt;&gt;"",K26&lt;&gt;"",AND(I26&lt;&gt;"NOT APPLICABLE",I26&lt;&gt;""),AND(L26&lt;&gt;"NOT APPLICABLE",L26&lt;&gt;"")),"INVALID - NOT CITED DETAIL CONTRADICTION","VALID"),IF(G26="UNCLEAR",IF(OR(H26&lt;&gt;"",J26&lt;&gt;"",K26&lt;&gt;"",AND(I26&lt;&gt;"NOT APPLICABLE",I26&lt;&gt;""),AND(L26&lt;&gt;"NOT APPLICABLE",L26&lt;&gt;"")),"INVALID - UNCLEAR DETAIL CONTRADICTION","VALID"),"INVALID - CITATION TOKEN")))))))))</x:f>
      </x:c>
      <x:c r="S26" s="47" t="str">
        <x:f>IF(A26="","",IF(P26&lt;&gt;"SCOPE MATCH",P26,IF(R26&lt;&gt;"VALID",R26,IF(Q26&lt;&gt;"COMPLETE",Q26,IF(G26="UNCLEAR","EVIDENCE INSUFFICIENT - CITATION PRESENCE",IF(G26="NOT CITED","NO CITATION OBSERVED",IF(L26="NOT CHECKED","EVIDENCE INSUFFICIENT - PASSAGE",IF(L26="CONTRADICTS","CITATION SUPPORT CONTRADICTED",IF(L26="ORPHAN / CIRCULAR","EVIDENCE INSUFFICIENT - PROVENANCE",IF(L26="STALE / JURISDICTION MISMATCH","CITATION SUPPORT STALE / MISMATCHED",IF(L26="CONTEXT","CITATION CONTEXT ONLY",IF(L26="PARTIAL","CITATION SUPPORT PARTIAL",IF(AND(L26="ENTAILS",N26="REPRODUCED"),"REPEATABLE WITHIN SAMPLE",IF(AND(L26="ENTAILS",N26="NOT REPRODUCED"),"CITATION SUPPORT VERIFIED - NOT REPRODUCED",IF(L26="ENTAILS","CITATION SUPPORT VERIFIED","EVIDENCE INSUFFICIENT")))))))))))))))</x:f>
      </x:c>
      <x:c r="T26" s="47" t="str">
        <x:f>IF(A26="","",IF(OR(LEFT(S26,21)="EVIDENCE INSUFFICIENT",LEFT(S26,7)="INVALID"),"NOT READY","READY"))</x:f>
      </x:c>
    </x:row>
    <x:row r="27">
      <x:c r="A27" s="39"/>
      <x:c r="B27" s="39"/>
      <x:c r="C27" s="39"/>
      <x:c r="D27" s="39"/>
      <x:c r="E27" s="52"/>
      <x:c r="F27" s="39"/>
      <x:c r="G27" s="39"/>
      <x:c r="H27" s="39"/>
      <x:c r="I27" s="39"/>
      <x:c r="J27" s="39"/>
      <x:c r="K27" s="39"/>
      <x:c r="L27" s="39"/>
      <x:c r="M27" s="39"/>
      <x:c r="N27" s="39"/>
      <x:c r="O27" s="39"/>
      <x:c r="P27" s="47" t="str">
        <x:f>IF(A27="","",IF(OR(B27="",C27="",D27="",E27=""),"EVIDENCE INSUFFICIENT - SCOPE FIELD",IF(AND(C27=START!$B$6,D27=START!$B$7,E27&gt;=START!$B$8,E27&lt;=START!$B$9),"SCOPE MATCH","INVALID - OUT OF SCOPE")))</x:f>
      </x:c>
      <x:c r="Q27" s="47" t="str">
        <x:f>IF(A27="","",IF(OR(B27="",C27="",D27="",E27="",F27="",G27="",M27="",N27="",O27=""),"EVIDENCE INSUFFICIENT - REQUIRED FIELD",IF(G27="CITED",IF(H27="","EVIDENCE INSUFFICIENT - CITED URL",IF(OR(I27="",I27="UNRESOLVED"),"EVIDENCE INSUFFICIENT - SOURCE ROLE",IF(OR(J27="",K27="",L27=""),"EVIDENCE INSUFFICIENT - PASSAGE","COMPLETE"))),IF(OR(G27="NOT CITED",G27="UNCLEAR"),"COMPLETE","EVIDENCE INSUFFICIENT - CITATION STATUS"))))</x:f>
      </x:c>
      <x:c r="R27" s="47" t="str">
        <x:f>IF(A27="","",IF(NOT(OR(EXACT(C27,"Google Search AI features"),EXACT(C27,"Bing / Microsoft AI experiences"),EXACT(C27,"ChatGPT search"),EXACT(C27,"Other observed answer surface"))),"INVALID - PLATFORM TOKEN",IF(NOT(OR(EXACT(G27,"CITED"),EXACT(G27,"NOT CITED"),EXACT(G27,"UNCLEAR"))),"INVALID - CITATION TOKEN",IF(NOT(OR(EXACT(M27,"MENTIONED"),EXACT(M27,"NOT MENTIONED"),EXACT(M27,"UNCLEAR"))),"INVALID - MENTION TOKEN",IF(NOT(OR(EXACT(N27,"REPRODUCED"),EXACT(N27,"NOT REPRODUCED"),EXACT(N27,"NOT RETESTED"))),"INVALID - REPRODUCTION TOKEN",IF(COUNTIF($A$6:$A$205,A27)&gt;1,"INVALID - DUPLICATE ID",IF(G27="CITED",IF(AND(I27&lt;&gt;"",NOT(OR(EXACT(I27,"OFFICIAL / FIRST-PARTY AUTHORITY"),EXACT(I27,"PRIMARY EVIDENCE"),EXACT(I27,"SPECIALIST INTERPRETATION"),EXACT(I27,"PUBLISHER / REFERENCE"),EXACT(I27,"COMMERCIAL SOURCE"),EXACT(I27,"COMMUNITY / WITNESS"),EXACT(I27,"DIRECTORY / MARKETPLACE"),EXACT(I27,"UNRESOLVED"),EXACT(I27,"NOT APPLICABLE")))),"INVALID - SOURCE ROLE TOKEN",IF(AND(L27&lt;&gt;"",NOT(OR(EXACT(L27,"ENTAILS"),EXACT(L27,"PARTIAL"),EXACT(L27,"CONTEXT"),EXACT(L27,"CONTRADICTS"),EXACT(L27,"STALE / JURISDICTION MISMATCH"),EXACT(L27,"ORPHAN / CIRCULAR"),EXACT(L27,"NOT CHECKED"),EXACT(L27,"NOT APPLICABLE")))),"INVALID - SUPPORT TOKEN",IF(OR(I27="NOT APPLICABLE",L27="NOT APPLICABLE"),"INVALID - CITED DETAIL CONTRADICTION","VALID"))),IF(G27="NOT CITED",IF(OR(H27&lt;&gt;"",J27&lt;&gt;"",K27&lt;&gt;"",AND(I27&lt;&gt;"NOT APPLICABLE",I27&lt;&gt;""),AND(L27&lt;&gt;"NOT APPLICABLE",L27&lt;&gt;"")),"INVALID - NOT CITED DETAIL CONTRADICTION","VALID"),IF(G27="UNCLEAR",IF(OR(H27&lt;&gt;"",J27&lt;&gt;"",K27&lt;&gt;"",AND(I27&lt;&gt;"NOT APPLICABLE",I27&lt;&gt;""),AND(L27&lt;&gt;"NOT APPLICABLE",L27&lt;&gt;"")),"INVALID - UNCLEAR DETAIL CONTRADICTION","VALID"),"INVALID - CITATION TOKEN")))))))))</x:f>
      </x:c>
      <x:c r="S27" s="47" t="str">
        <x:f>IF(A27="","",IF(P27&lt;&gt;"SCOPE MATCH",P27,IF(R27&lt;&gt;"VALID",R27,IF(Q27&lt;&gt;"COMPLETE",Q27,IF(G27="UNCLEAR","EVIDENCE INSUFFICIENT - CITATION PRESENCE",IF(G27="NOT CITED","NO CITATION OBSERVED",IF(L27="NOT CHECKED","EVIDENCE INSUFFICIENT - PASSAGE",IF(L27="CONTRADICTS","CITATION SUPPORT CONTRADICTED",IF(L27="ORPHAN / CIRCULAR","EVIDENCE INSUFFICIENT - PROVENANCE",IF(L27="STALE / JURISDICTION MISMATCH","CITATION SUPPORT STALE / MISMATCHED",IF(L27="CONTEXT","CITATION CONTEXT ONLY",IF(L27="PARTIAL","CITATION SUPPORT PARTIAL",IF(AND(L27="ENTAILS",N27="REPRODUCED"),"REPEATABLE WITHIN SAMPLE",IF(AND(L27="ENTAILS",N27="NOT REPRODUCED"),"CITATION SUPPORT VERIFIED - NOT REPRODUCED",IF(L27="ENTAILS","CITATION SUPPORT VERIFIED","EVIDENCE INSUFFICIENT")))))))))))))))</x:f>
      </x:c>
      <x:c r="T27" s="47" t="str">
        <x:f>IF(A27="","",IF(OR(LEFT(S27,21)="EVIDENCE INSUFFICIENT",LEFT(S27,7)="INVALID"),"NOT READY","READY"))</x:f>
      </x:c>
    </x:row>
    <x:row r="28">
      <x:c r="A28" s="39"/>
      <x:c r="B28" s="39"/>
      <x:c r="C28" s="39"/>
      <x:c r="D28" s="39"/>
      <x:c r="E28" s="52"/>
      <x:c r="F28" s="39"/>
      <x:c r="G28" s="39"/>
      <x:c r="H28" s="39"/>
      <x:c r="I28" s="39"/>
      <x:c r="J28" s="39"/>
      <x:c r="K28" s="39"/>
      <x:c r="L28" s="39"/>
      <x:c r="M28" s="39"/>
      <x:c r="N28" s="39"/>
      <x:c r="O28" s="39"/>
      <x:c r="P28" s="47" t="str">
        <x:f>IF(A28="","",IF(OR(B28="",C28="",D28="",E28=""),"EVIDENCE INSUFFICIENT - SCOPE FIELD",IF(AND(C28=START!$B$6,D28=START!$B$7,E28&gt;=START!$B$8,E28&lt;=START!$B$9),"SCOPE MATCH","INVALID - OUT OF SCOPE")))</x:f>
      </x:c>
      <x:c r="Q28" s="47" t="str">
        <x:f>IF(A28="","",IF(OR(B28="",C28="",D28="",E28="",F28="",G28="",M28="",N28="",O28=""),"EVIDENCE INSUFFICIENT - REQUIRED FIELD",IF(G28="CITED",IF(H28="","EVIDENCE INSUFFICIENT - CITED URL",IF(OR(I28="",I28="UNRESOLVED"),"EVIDENCE INSUFFICIENT - SOURCE ROLE",IF(OR(J28="",K28="",L28=""),"EVIDENCE INSUFFICIENT - PASSAGE","COMPLETE"))),IF(OR(G28="NOT CITED",G28="UNCLEAR"),"COMPLETE","EVIDENCE INSUFFICIENT - CITATION STATUS"))))</x:f>
      </x:c>
      <x:c r="R28" s="47" t="str">
        <x:f>IF(A28="","",IF(NOT(OR(EXACT(C28,"Google Search AI features"),EXACT(C28,"Bing / Microsoft AI experiences"),EXACT(C28,"ChatGPT search"),EXACT(C28,"Other observed answer surface"))),"INVALID - PLATFORM TOKEN",IF(NOT(OR(EXACT(G28,"CITED"),EXACT(G28,"NOT CITED"),EXACT(G28,"UNCLEAR"))),"INVALID - CITATION TOKEN",IF(NOT(OR(EXACT(M28,"MENTIONED"),EXACT(M28,"NOT MENTIONED"),EXACT(M28,"UNCLEAR"))),"INVALID - MENTION TOKEN",IF(NOT(OR(EXACT(N28,"REPRODUCED"),EXACT(N28,"NOT REPRODUCED"),EXACT(N28,"NOT RETESTED"))),"INVALID - REPRODUCTION TOKEN",IF(COUNTIF($A$6:$A$205,A28)&gt;1,"INVALID - DUPLICATE ID",IF(G28="CITED",IF(AND(I28&lt;&gt;"",NOT(OR(EXACT(I28,"OFFICIAL / FIRST-PARTY AUTHORITY"),EXACT(I28,"PRIMARY EVIDENCE"),EXACT(I28,"SPECIALIST INTERPRETATION"),EXACT(I28,"PUBLISHER / REFERENCE"),EXACT(I28,"COMMERCIAL SOURCE"),EXACT(I28,"COMMUNITY / WITNESS"),EXACT(I28,"DIRECTORY / MARKETPLACE"),EXACT(I28,"UNRESOLVED"),EXACT(I28,"NOT APPLICABLE")))),"INVALID - SOURCE ROLE TOKEN",IF(AND(L28&lt;&gt;"",NOT(OR(EXACT(L28,"ENTAILS"),EXACT(L28,"PARTIAL"),EXACT(L28,"CONTEXT"),EXACT(L28,"CONTRADICTS"),EXACT(L28,"STALE / JURISDICTION MISMATCH"),EXACT(L28,"ORPHAN / CIRCULAR"),EXACT(L28,"NOT CHECKED"),EXACT(L28,"NOT APPLICABLE")))),"INVALID - SUPPORT TOKEN",IF(OR(I28="NOT APPLICABLE",L28="NOT APPLICABLE"),"INVALID - CITED DETAIL CONTRADICTION","VALID"))),IF(G28="NOT CITED",IF(OR(H28&lt;&gt;"",J28&lt;&gt;"",K28&lt;&gt;"",AND(I28&lt;&gt;"NOT APPLICABLE",I28&lt;&gt;""),AND(L28&lt;&gt;"NOT APPLICABLE",L28&lt;&gt;"")),"INVALID - NOT CITED DETAIL CONTRADICTION","VALID"),IF(G28="UNCLEAR",IF(OR(H28&lt;&gt;"",J28&lt;&gt;"",K28&lt;&gt;"",AND(I28&lt;&gt;"NOT APPLICABLE",I28&lt;&gt;""),AND(L28&lt;&gt;"NOT APPLICABLE",L28&lt;&gt;"")),"INVALID - UNCLEAR DETAIL CONTRADICTION","VALID"),"INVALID - CITATION TOKEN")))))))))</x:f>
      </x:c>
      <x:c r="S28" s="47" t="str">
        <x:f>IF(A28="","",IF(P28&lt;&gt;"SCOPE MATCH",P28,IF(R28&lt;&gt;"VALID",R28,IF(Q28&lt;&gt;"COMPLETE",Q28,IF(G28="UNCLEAR","EVIDENCE INSUFFICIENT - CITATION PRESENCE",IF(G28="NOT CITED","NO CITATION OBSERVED",IF(L28="NOT CHECKED","EVIDENCE INSUFFICIENT - PASSAGE",IF(L28="CONTRADICTS","CITATION SUPPORT CONTRADICTED",IF(L28="ORPHAN / CIRCULAR","EVIDENCE INSUFFICIENT - PROVENANCE",IF(L28="STALE / JURISDICTION MISMATCH","CITATION SUPPORT STALE / MISMATCHED",IF(L28="CONTEXT","CITATION CONTEXT ONLY",IF(L28="PARTIAL","CITATION SUPPORT PARTIAL",IF(AND(L28="ENTAILS",N28="REPRODUCED"),"REPEATABLE WITHIN SAMPLE",IF(AND(L28="ENTAILS",N28="NOT REPRODUCED"),"CITATION SUPPORT VERIFIED - NOT REPRODUCED",IF(L28="ENTAILS","CITATION SUPPORT VERIFIED","EVIDENCE INSUFFICIENT")))))))))))))))</x:f>
      </x:c>
      <x:c r="T28" s="47" t="str">
        <x:f>IF(A28="","",IF(OR(LEFT(S28,21)="EVIDENCE INSUFFICIENT",LEFT(S28,7)="INVALID"),"NOT READY","READY"))</x:f>
      </x:c>
    </x:row>
    <x:row r="29">
      <x:c r="A29" s="39"/>
      <x:c r="B29" s="39"/>
      <x:c r="C29" s="39"/>
      <x:c r="D29" s="39"/>
      <x:c r="E29" s="52"/>
      <x:c r="F29" s="39"/>
      <x:c r="G29" s="39"/>
      <x:c r="H29" s="39"/>
      <x:c r="I29" s="39"/>
      <x:c r="J29" s="39"/>
      <x:c r="K29" s="39"/>
      <x:c r="L29" s="39"/>
      <x:c r="M29" s="39"/>
      <x:c r="N29" s="39"/>
      <x:c r="O29" s="39"/>
      <x:c r="P29" s="47" t="str">
        <x:f>IF(A29="","",IF(OR(B29="",C29="",D29="",E29=""),"EVIDENCE INSUFFICIENT - SCOPE FIELD",IF(AND(C29=START!$B$6,D29=START!$B$7,E29&gt;=START!$B$8,E29&lt;=START!$B$9),"SCOPE MATCH","INVALID - OUT OF SCOPE")))</x:f>
      </x:c>
      <x:c r="Q29" s="47" t="str">
        <x:f>IF(A29="","",IF(OR(B29="",C29="",D29="",E29="",F29="",G29="",M29="",N29="",O29=""),"EVIDENCE INSUFFICIENT - REQUIRED FIELD",IF(G29="CITED",IF(H29="","EVIDENCE INSUFFICIENT - CITED URL",IF(OR(I29="",I29="UNRESOLVED"),"EVIDENCE INSUFFICIENT - SOURCE ROLE",IF(OR(J29="",K29="",L29=""),"EVIDENCE INSUFFICIENT - PASSAGE","COMPLETE"))),IF(OR(G29="NOT CITED",G29="UNCLEAR"),"COMPLETE","EVIDENCE INSUFFICIENT - CITATION STATUS"))))</x:f>
      </x:c>
      <x:c r="R29" s="47" t="str">
        <x:f>IF(A29="","",IF(NOT(OR(EXACT(C29,"Google Search AI features"),EXACT(C29,"Bing / Microsoft AI experiences"),EXACT(C29,"ChatGPT search"),EXACT(C29,"Other observed answer surface"))),"INVALID - PLATFORM TOKEN",IF(NOT(OR(EXACT(G29,"CITED"),EXACT(G29,"NOT CITED"),EXACT(G29,"UNCLEAR"))),"INVALID - CITATION TOKEN",IF(NOT(OR(EXACT(M29,"MENTIONED"),EXACT(M29,"NOT MENTIONED"),EXACT(M29,"UNCLEAR"))),"INVALID - MENTION TOKEN",IF(NOT(OR(EXACT(N29,"REPRODUCED"),EXACT(N29,"NOT REPRODUCED"),EXACT(N29,"NOT RETESTED"))),"INVALID - REPRODUCTION TOKEN",IF(COUNTIF($A$6:$A$205,A29)&gt;1,"INVALID - DUPLICATE ID",IF(G29="CITED",IF(AND(I29&lt;&gt;"",NOT(OR(EXACT(I29,"OFFICIAL / FIRST-PARTY AUTHORITY"),EXACT(I29,"PRIMARY EVIDENCE"),EXACT(I29,"SPECIALIST INTERPRETATION"),EXACT(I29,"PUBLISHER / REFERENCE"),EXACT(I29,"COMMERCIAL SOURCE"),EXACT(I29,"COMMUNITY / WITNESS"),EXACT(I29,"DIRECTORY / MARKETPLACE"),EXACT(I29,"UNRESOLVED"),EXACT(I29,"NOT APPLICABLE")))),"INVALID - SOURCE ROLE TOKEN",IF(AND(L29&lt;&gt;"",NOT(OR(EXACT(L29,"ENTAILS"),EXACT(L29,"PARTIAL"),EXACT(L29,"CONTEXT"),EXACT(L29,"CONTRADICTS"),EXACT(L29,"STALE / JURISDICTION MISMATCH"),EXACT(L29,"ORPHAN / CIRCULAR"),EXACT(L29,"NOT CHECKED"),EXACT(L29,"NOT APPLICABLE")))),"INVALID - SUPPORT TOKEN",IF(OR(I29="NOT APPLICABLE",L29="NOT APPLICABLE"),"INVALID - CITED DETAIL CONTRADICTION","VALID"))),IF(G29="NOT CITED",IF(OR(H29&lt;&gt;"",J29&lt;&gt;"",K29&lt;&gt;"",AND(I29&lt;&gt;"NOT APPLICABLE",I29&lt;&gt;""),AND(L29&lt;&gt;"NOT APPLICABLE",L29&lt;&gt;"")),"INVALID - NOT CITED DETAIL CONTRADICTION","VALID"),IF(G29="UNCLEAR",IF(OR(H29&lt;&gt;"",J29&lt;&gt;"",K29&lt;&gt;"",AND(I29&lt;&gt;"NOT APPLICABLE",I29&lt;&gt;""),AND(L29&lt;&gt;"NOT APPLICABLE",L29&lt;&gt;"")),"INVALID - UNCLEAR DETAIL CONTRADICTION","VALID"),"INVALID - CITATION TOKEN")))))))))</x:f>
      </x:c>
      <x:c r="S29" s="47" t="str">
        <x:f>IF(A29="","",IF(P29&lt;&gt;"SCOPE MATCH",P29,IF(R29&lt;&gt;"VALID",R29,IF(Q29&lt;&gt;"COMPLETE",Q29,IF(G29="UNCLEAR","EVIDENCE INSUFFICIENT - CITATION PRESENCE",IF(G29="NOT CITED","NO CITATION OBSERVED",IF(L29="NOT CHECKED","EVIDENCE INSUFFICIENT - PASSAGE",IF(L29="CONTRADICTS","CITATION SUPPORT CONTRADICTED",IF(L29="ORPHAN / CIRCULAR","EVIDENCE INSUFFICIENT - PROVENANCE",IF(L29="STALE / JURISDICTION MISMATCH","CITATION SUPPORT STALE / MISMATCHED",IF(L29="CONTEXT","CITATION CONTEXT ONLY",IF(L29="PARTIAL","CITATION SUPPORT PARTIAL",IF(AND(L29="ENTAILS",N29="REPRODUCED"),"REPEATABLE WITHIN SAMPLE",IF(AND(L29="ENTAILS",N29="NOT REPRODUCED"),"CITATION SUPPORT VERIFIED - NOT REPRODUCED",IF(L29="ENTAILS","CITATION SUPPORT VERIFIED","EVIDENCE INSUFFICIENT")))))))))))))))</x:f>
      </x:c>
      <x:c r="T29" s="47" t="str">
        <x:f>IF(A29="","",IF(OR(LEFT(S29,21)="EVIDENCE INSUFFICIENT",LEFT(S29,7)="INVALID"),"NOT READY","READY"))</x:f>
      </x:c>
    </x:row>
    <x:row r="30">
      <x:c r="A30" s="39"/>
      <x:c r="B30" s="39"/>
      <x:c r="C30" s="39"/>
      <x:c r="D30" s="39"/>
      <x:c r="E30" s="52"/>
      <x:c r="F30" s="39"/>
      <x:c r="G30" s="39"/>
      <x:c r="H30" s="39"/>
      <x:c r="I30" s="39"/>
      <x:c r="J30" s="39"/>
      <x:c r="K30" s="39"/>
      <x:c r="L30" s="39"/>
      <x:c r="M30" s="39"/>
      <x:c r="N30" s="39"/>
      <x:c r="O30" s="39"/>
      <x:c r="P30" s="47" t="str">
        <x:f>IF(A30="","",IF(OR(B30="",C30="",D30="",E30=""),"EVIDENCE INSUFFICIENT - SCOPE FIELD",IF(AND(C30=START!$B$6,D30=START!$B$7,E30&gt;=START!$B$8,E30&lt;=START!$B$9),"SCOPE MATCH","INVALID - OUT OF SCOPE")))</x:f>
      </x:c>
      <x:c r="Q30" s="47" t="str">
        <x:f>IF(A30="","",IF(OR(B30="",C30="",D30="",E30="",F30="",G30="",M30="",N30="",O30=""),"EVIDENCE INSUFFICIENT - REQUIRED FIELD",IF(G30="CITED",IF(H30="","EVIDENCE INSUFFICIENT - CITED URL",IF(OR(I30="",I30="UNRESOLVED"),"EVIDENCE INSUFFICIENT - SOURCE ROLE",IF(OR(J30="",K30="",L30=""),"EVIDENCE INSUFFICIENT - PASSAGE","COMPLETE"))),IF(OR(G30="NOT CITED",G30="UNCLEAR"),"COMPLETE","EVIDENCE INSUFFICIENT - CITATION STATUS"))))</x:f>
      </x:c>
      <x:c r="R30" s="47" t="str">
        <x:f>IF(A30="","",IF(NOT(OR(EXACT(C30,"Google Search AI features"),EXACT(C30,"Bing / Microsoft AI experiences"),EXACT(C30,"ChatGPT search"),EXACT(C30,"Other observed answer surface"))),"INVALID - PLATFORM TOKEN",IF(NOT(OR(EXACT(G30,"CITED"),EXACT(G30,"NOT CITED"),EXACT(G30,"UNCLEAR"))),"INVALID - CITATION TOKEN",IF(NOT(OR(EXACT(M30,"MENTIONED"),EXACT(M30,"NOT MENTIONED"),EXACT(M30,"UNCLEAR"))),"INVALID - MENTION TOKEN",IF(NOT(OR(EXACT(N30,"REPRODUCED"),EXACT(N30,"NOT REPRODUCED"),EXACT(N30,"NOT RETESTED"))),"INVALID - REPRODUCTION TOKEN",IF(COUNTIF($A$6:$A$205,A30)&gt;1,"INVALID - DUPLICATE ID",IF(G30="CITED",IF(AND(I30&lt;&gt;"",NOT(OR(EXACT(I30,"OFFICIAL / FIRST-PARTY AUTHORITY"),EXACT(I30,"PRIMARY EVIDENCE"),EXACT(I30,"SPECIALIST INTERPRETATION"),EXACT(I30,"PUBLISHER / REFERENCE"),EXACT(I30,"COMMERCIAL SOURCE"),EXACT(I30,"COMMUNITY / WITNESS"),EXACT(I30,"DIRECTORY / MARKETPLACE"),EXACT(I30,"UNRESOLVED"),EXACT(I30,"NOT APPLICABLE")))),"INVALID - SOURCE ROLE TOKEN",IF(AND(L30&lt;&gt;"",NOT(OR(EXACT(L30,"ENTAILS"),EXACT(L30,"PARTIAL"),EXACT(L30,"CONTEXT"),EXACT(L30,"CONTRADICTS"),EXACT(L30,"STALE / JURISDICTION MISMATCH"),EXACT(L30,"ORPHAN / CIRCULAR"),EXACT(L30,"NOT CHECKED"),EXACT(L30,"NOT APPLICABLE")))),"INVALID - SUPPORT TOKEN",IF(OR(I30="NOT APPLICABLE",L30="NOT APPLICABLE"),"INVALID - CITED DETAIL CONTRADICTION","VALID"))),IF(G30="NOT CITED",IF(OR(H30&lt;&gt;"",J30&lt;&gt;"",K30&lt;&gt;"",AND(I30&lt;&gt;"NOT APPLICABLE",I30&lt;&gt;""),AND(L30&lt;&gt;"NOT APPLICABLE",L30&lt;&gt;"")),"INVALID - NOT CITED DETAIL CONTRADICTION","VALID"),IF(G30="UNCLEAR",IF(OR(H30&lt;&gt;"",J30&lt;&gt;"",K30&lt;&gt;"",AND(I30&lt;&gt;"NOT APPLICABLE",I30&lt;&gt;""),AND(L30&lt;&gt;"NOT APPLICABLE",L30&lt;&gt;"")),"INVALID - UNCLEAR DETAIL CONTRADICTION","VALID"),"INVALID - CITATION TOKEN")))))))))</x:f>
      </x:c>
      <x:c r="S30" s="47" t="str">
        <x:f>IF(A30="","",IF(P30&lt;&gt;"SCOPE MATCH",P30,IF(R30&lt;&gt;"VALID",R30,IF(Q30&lt;&gt;"COMPLETE",Q30,IF(G30="UNCLEAR","EVIDENCE INSUFFICIENT - CITATION PRESENCE",IF(G30="NOT CITED","NO CITATION OBSERVED",IF(L30="NOT CHECKED","EVIDENCE INSUFFICIENT - PASSAGE",IF(L30="CONTRADICTS","CITATION SUPPORT CONTRADICTED",IF(L30="ORPHAN / CIRCULAR","EVIDENCE INSUFFICIENT - PROVENANCE",IF(L30="STALE / JURISDICTION MISMATCH","CITATION SUPPORT STALE / MISMATCHED",IF(L30="CONTEXT","CITATION CONTEXT ONLY",IF(L30="PARTIAL","CITATION SUPPORT PARTIAL",IF(AND(L30="ENTAILS",N30="REPRODUCED"),"REPEATABLE WITHIN SAMPLE",IF(AND(L30="ENTAILS",N30="NOT REPRODUCED"),"CITATION SUPPORT VERIFIED - NOT REPRODUCED",IF(L30="ENTAILS","CITATION SUPPORT VERIFIED","EVIDENCE INSUFFICIENT")))))))))))))))</x:f>
      </x:c>
      <x:c r="T30" s="47" t="str">
        <x:f>IF(A30="","",IF(OR(LEFT(S30,21)="EVIDENCE INSUFFICIENT",LEFT(S30,7)="INVALID"),"NOT READY","READY"))</x:f>
      </x:c>
    </x:row>
    <x:row r="31">
      <x:c r="A31" s="39"/>
      <x:c r="B31" s="39"/>
      <x:c r="C31" s="39"/>
      <x:c r="D31" s="39"/>
      <x:c r="E31" s="52"/>
      <x:c r="F31" s="39"/>
      <x:c r="G31" s="39"/>
      <x:c r="H31" s="39"/>
      <x:c r="I31" s="39"/>
      <x:c r="J31" s="39"/>
      <x:c r="K31" s="39"/>
      <x:c r="L31" s="39"/>
      <x:c r="M31" s="39"/>
      <x:c r="N31" s="39"/>
      <x:c r="O31" s="39"/>
      <x:c r="P31" s="47" t="str">
        <x:f>IF(A31="","",IF(OR(B31="",C31="",D31="",E31=""),"EVIDENCE INSUFFICIENT - SCOPE FIELD",IF(AND(C31=START!$B$6,D31=START!$B$7,E31&gt;=START!$B$8,E31&lt;=START!$B$9),"SCOPE MATCH","INVALID - OUT OF SCOPE")))</x:f>
      </x:c>
      <x:c r="Q31" s="47" t="str">
        <x:f>IF(A31="","",IF(OR(B31="",C31="",D31="",E31="",F31="",G31="",M31="",N31="",O31=""),"EVIDENCE INSUFFICIENT - REQUIRED FIELD",IF(G31="CITED",IF(H31="","EVIDENCE INSUFFICIENT - CITED URL",IF(OR(I31="",I31="UNRESOLVED"),"EVIDENCE INSUFFICIENT - SOURCE ROLE",IF(OR(J31="",K31="",L31=""),"EVIDENCE INSUFFICIENT - PASSAGE","COMPLETE"))),IF(OR(G31="NOT CITED",G31="UNCLEAR"),"COMPLETE","EVIDENCE INSUFFICIENT - CITATION STATUS"))))</x:f>
      </x:c>
      <x:c r="R31" s="47" t="str">
        <x:f>IF(A31="","",IF(NOT(OR(EXACT(C31,"Google Search AI features"),EXACT(C31,"Bing / Microsoft AI experiences"),EXACT(C31,"ChatGPT search"),EXACT(C31,"Other observed answer surface"))),"INVALID - PLATFORM TOKEN",IF(NOT(OR(EXACT(G31,"CITED"),EXACT(G31,"NOT CITED"),EXACT(G31,"UNCLEAR"))),"INVALID - CITATION TOKEN",IF(NOT(OR(EXACT(M31,"MENTIONED"),EXACT(M31,"NOT MENTIONED"),EXACT(M31,"UNCLEAR"))),"INVALID - MENTION TOKEN",IF(NOT(OR(EXACT(N31,"REPRODUCED"),EXACT(N31,"NOT REPRODUCED"),EXACT(N31,"NOT RETESTED"))),"INVALID - REPRODUCTION TOKEN",IF(COUNTIF($A$6:$A$205,A31)&gt;1,"INVALID - DUPLICATE ID",IF(G31="CITED",IF(AND(I31&lt;&gt;"",NOT(OR(EXACT(I31,"OFFICIAL / FIRST-PARTY AUTHORITY"),EXACT(I31,"PRIMARY EVIDENCE"),EXACT(I31,"SPECIALIST INTERPRETATION"),EXACT(I31,"PUBLISHER / REFERENCE"),EXACT(I31,"COMMERCIAL SOURCE"),EXACT(I31,"COMMUNITY / WITNESS"),EXACT(I31,"DIRECTORY / MARKETPLACE"),EXACT(I31,"UNRESOLVED"),EXACT(I31,"NOT APPLICABLE")))),"INVALID - SOURCE ROLE TOKEN",IF(AND(L31&lt;&gt;"",NOT(OR(EXACT(L31,"ENTAILS"),EXACT(L31,"PARTIAL"),EXACT(L31,"CONTEXT"),EXACT(L31,"CONTRADICTS"),EXACT(L31,"STALE / JURISDICTION MISMATCH"),EXACT(L31,"ORPHAN / CIRCULAR"),EXACT(L31,"NOT CHECKED"),EXACT(L31,"NOT APPLICABLE")))),"INVALID - SUPPORT TOKEN",IF(OR(I31="NOT APPLICABLE",L31="NOT APPLICABLE"),"INVALID - CITED DETAIL CONTRADICTION","VALID"))),IF(G31="NOT CITED",IF(OR(H31&lt;&gt;"",J31&lt;&gt;"",K31&lt;&gt;"",AND(I31&lt;&gt;"NOT APPLICABLE",I31&lt;&gt;""),AND(L31&lt;&gt;"NOT APPLICABLE",L31&lt;&gt;"")),"INVALID - NOT CITED DETAIL CONTRADICTION","VALID"),IF(G31="UNCLEAR",IF(OR(H31&lt;&gt;"",J31&lt;&gt;"",K31&lt;&gt;"",AND(I31&lt;&gt;"NOT APPLICABLE",I31&lt;&gt;""),AND(L31&lt;&gt;"NOT APPLICABLE",L31&lt;&gt;"")),"INVALID - UNCLEAR DETAIL CONTRADICTION","VALID"),"INVALID - CITATION TOKEN")))))))))</x:f>
      </x:c>
      <x:c r="S31" s="47" t="str">
        <x:f>IF(A31="","",IF(P31&lt;&gt;"SCOPE MATCH",P31,IF(R31&lt;&gt;"VALID",R31,IF(Q31&lt;&gt;"COMPLETE",Q31,IF(G31="UNCLEAR","EVIDENCE INSUFFICIENT - CITATION PRESENCE",IF(G31="NOT CITED","NO CITATION OBSERVED",IF(L31="NOT CHECKED","EVIDENCE INSUFFICIENT - PASSAGE",IF(L31="CONTRADICTS","CITATION SUPPORT CONTRADICTED",IF(L31="ORPHAN / CIRCULAR","EVIDENCE INSUFFICIENT - PROVENANCE",IF(L31="STALE / JURISDICTION MISMATCH","CITATION SUPPORT STALE / MISMATCHED",IF(L31="CONTEXT","CITATION CONTEXT ONLY",IF(L31="PARTIAL","CITATION SUPPORT PARTIAL",IF(AND(L31="ENTAILS",N31="REPRODUCED"),"REPEATABLE WITHIN SAMPLE",IF(AND(L31="ENTAILS",N31="NOT REPRODUCED"),"CITATION SUPPORT VERIFIED - NOT REPRODUCED",IF(L31="ENTAILS","CITATION SUPPORT VERIFIED","EVIDENCE INSUFFICIENT")))))))))))))))</x:f>
      </x:c>
      <x:c r="T31" s="47" t="str">
        <x:f>IF(A31="","",IF(OR(LEFT(S31,21)="EVIDENCE INSUFFICIENT",LEFT(S31,7)="INVALID"),"NOT READY","READY"))</x:f>
      </x:c>
    </x:row>
    <x:row r="32">
      <x:c r="A32" s="39"/>
      <x:c r="B32" s="39"/>
      <x:c r="C32" s="39"/>
      <x:c r="D32" s="39"/>
      <x:c r="E32" s="52"/>
      <x:c r="F32" s="39"/>
      <x:c r="G32" s="39"/>
      <x:c r="H32" s="39"/>
      <x:c r="I32" s="39"/>
      <x:c r="J32" s="39"/>
      <x:c r="K32" s="39"/>
      <x:c r="L32" s="39"/>
      <x:c r="M32" s="39"/>
      <x:c r="N32" s="39"/>
      <x:c r="O32" s="39"/>
      <x:c r="P32" s="47" t="str">
        <x:f>IF(A32="","",IF(OR(B32="",C32="",D32="",E32=""),"EVIDENCE INSUFFICIENT - SCOPE FIELD",IF(AND(C32=START!$B$6,D32=START!$B$7,E32&gt;=START!$B$8,E32&lt;=START!$B$9),"SCOPE MATCH","INVALID - OUT OF SCOPE")))</x:f>
      </x:c>
      <x:c r="Q32" s="47" t="str">
        <x:f>IF(A32="","",IF(OR(B32="",C32="",D32="",E32="",F32="",G32="",M32="",N32="",O32=""),"EVIDENCE INSUFFICIENT - REQUIRED FIELD",IF(G32="CITED",IF(H32="","EVIDENCE INSUFFICIENT - CITED URL",IF(OR(I32="",I32="UNRESOLVED"),"EVIDENCE INSUFFICIENT - SOURCE ROLE",IF(OR(J32="",K32="",L32=""),"EVIDENCE INSUFFICIENT - PASSAGE","COMPLETE"))),IF(OR(G32="NOT CITED",G32="UNCLEAR"),"COMPLETE","EVIDENCE INSUFFICIENT - CITATION STATUS"))))</x:f>
      </x:c>
      <x:c r="R32" s="47" t="str">
        <x:f>IF(A32="","",IF(NOT(OR(EXACT(C32,"Google Search AI features"),EXACT(C32,"Bing / Microsoft AI experiences"),EXACT(C32,"ChatGPT search"),EXACT(C32,"Other observed answer surface"))),"INVALID - PLATFORM TOKEN",IF(NOT(OR(EXACT(G32,"CITED"),EXACT(G32,"NOT CITED"),EXACT(G32,"UNCLEAR"))),"INVALID - CITATION TOKEN",IF(NOT(OR(EXACT(M32,"MENTIONED"),EXACT(M32,"NOT MENTIONED"),EXACT(M32,"UNCLEAR"))),"INVALID - MENTION TOKEN",IF(NOT(OR(EXACT(N32,"REPRODUCED"),EXACT(N32,"NOT REPRODUCED"),EXACT(N32,"NOT RETESTED"))),"INVALID - REPRODUCTION TOKEN",IF(COUNTIF($A$6:$A$205,A32)&gt;1,"INVALID - DUPLICATE ID",IF(G32="CITED",IF(AND(I32&lt;&gt;"",NOT(OR(EXACT(I32,"OFFICIAL / FIRST-PARTY AUTHORITY"),EXACT(I32,"PRIMARY EVIDENCE"),EXACT(I32,"SPECIALIST INTERPRETATION"),EXACT(I32,"PUBLISHER / REFERENCE"),EXACT(I32,"COMMERCIAL SOURCE"),EXACT(I32,"COMMUNITY / WITNESS"),EXACT(I32,"DIRECTORY / MARKETPLACE"),EXACT(I32,"UNRESOLVED"),EXACT(I32,"NOT APPLICABLE")))),"INVALID - SOURCE ROLE TOKEN",IF(AND(L32&lt;&gt;"",NOT(OR(EXACT(L32,"ENTAILS"),EXACT(L32,"PARTIAL"),EXACT(L32,"CONTEXT"),EXACT(L32,"CONTRADICTS"),EXACT(L32,"STALE / JURISDICTION MISMATCH"),EXACT(L32,"ORPHAN / CIRCULAR"),EXACT(L32,"NOT CHECKED"),EXACT(L32,"NOT APPLICABLE")))),"INVALID - SUPPORT TOKEN",IF(OR(I32="NOT APPLICABLE",L32="NOT APPLICABLE"),"INVALID - CITED DETAIL CONTRADICTION","VALID"))),IF(G32="NOT CITED",IF(OR(H32&lt;&gt;"",J32&lt;&gt;"",K32&lt;&gt;"",AND(I32&lt;&gt;"NOT APPLICABLE",I32&lt;&gt;""),AND(L32&lt;&gt;"NOT APPLICABLE",L32&lt;&gt;"")),"INVALID - NOT CITED DETAIL CONTRADICTION","VALID"),IF(G32="UNCLEAR",IF(OR(H32&lt;&gt;"",J32&lt;&gt;"",K32&lt;&gt;"",AND(I32&lt;&gt;"NOT APPLICABLE",I32&lt;&gt;""),AND(L32&lt;&gt;"NOT APPLICABLE",L32&lt;&gt;"")),"INVALID - UNCLEAR DETAIL CONTRADICTION","VALID"),"INVALID - CITATION TOKEN")))))))))</x:f>
      </x:c>
      <x:c r="S32" s="47" t="str">
        <x:f>IF(A32="","",IF(P32&lt;&gt;"SCOPE MATCH",P32,IF(R32&lt;&gt;"VALID",R32,IF(Q32&lt;&gt;"COMPLETE",Q32,IF(G32="UNCLEAR","EVIDENCE INSUFFICIENT - CITATION PRESENCE",IF(G32="NOT CITED","NO CITATION OBSERVED",IF(L32="NOT CHECKED","EVIDENCE INSUFFICIENT - PASSAGE",IF(L32="CONTRADICTS","CITATION SUPPORT CONTRADICTED",IF(L32="ORPHAN / CIRCULAR","EVIDENCE INSUFFICIENT - PROVENANCE",IF(L32="STALE / JURISDICTION MISMATCH","CITATION SUPPORT STALE / MISMATCHED",IF(L32="CONTEXT","CITATION CONTEXT ONLY",IF(L32="PARTIAL","CITATION SUPPORT PARTIAL",IF(AND(L32="ENTAILS",N32="REPRODUCED"),"REPEATABLE WITHIN SAMPLE",IF(AND(L32="ENTAILS",N32="NOT REPRODUCED"),"CITATION SUPPORT VERIFIED - NOT REPRODUCED",IF(L32="ENTAILS","CITATION SUPPORT VERIFIED","EVIDENCE INSUFFICIENT")))))))))))))))</x:f>
      </x:c>
      <x:c r="T32" s="47" t="str">
        <x:f>IF(A32="","",IF(OR(LEFT(S32,21)="EVIDENCE INSUFFICIENT",LEFT(S32,7)="INVALID"),"NOT READY","READY"))</x:f>
      </x:c>
    </x:row>
    <x:row r="33">
      <x:c r="A33" s="39"/>
      <x:c r="B33" s="39"/>
      <x:c r="C33" s="39"/>
      <x:c r="D33" s="39"/>
      <x:c r="E33" s="52"/>
      <x:c r="F33" s="39"/>
      <x:c r="G33" s="39"/>
      <x:c r="H33" s="39"/>
      <x:c r="I33" s="39"/>
      <x:c r="J33" s="39"/>
      <x:c r="K33" s="39"/>
      <x:c r="L33" s="39"/>
      <x:c r="M33" s="39"/>
      <x:c r="N33" s="39"/>
      <x:c r="O33" s="39"/>
      <x:c r="P33" s="47" t="str">
        <x:f>IF(A33="","",IF(OR(B33="",C33="",D33="",E33=""),"EVIDENCE INSUFFICIENT - SCOPE FIELD",IF(AND(C33=START!$B$6,D33=START!$B$7,E33&gt;=START!$B$8,E33&lt;=START!$B$9),"SCOPE MATCH","INVALID - OUT OF SCOPE")))</x:f>
      </x:c>
      <x:c r="Q33" s="47" t="str">
        <x:f>IF(A33="","",IF(OR(B33="",C33="",D33="",E33="",F33="",G33="",M33="",N33="",O33=""),"EVIDENCE INSUFFICIENT - REQUIRED FIELD",IF(G33="CITED",IF(H33="","EVIDENCE INSUFFICIENT - CITED URL",IF(OR(I33="",I33="UNRESOLVED"),"EVIDENCE INSUFFICIENT - SOURCE ROLE",IF(OR(J33="",K33="",L33=""),"EVIDENCE INSUFFICIENT - PASSAGE","COMPLETE"))),IF(OR(G33="NOT CITED",G33="UNCLEAR"),"COMPLETE","EVIDENCE INSUFFICIENT - CITATION STATUS"))))</x:f>
      </x:c>
      <x:c r="R33" s="47" t="str">
        <x:f>IF(A33="","",IF(NOT(OR(EXACT(C33,"Google Search AI features"),EXACT(C33,"Bing / Microsoft AI experiences"),EXACT(C33,"ChatGPT search"),EXACT(C33,"Other observed answer surface"))),"INVALID - PLATFORM TOKEN",IF(NOT(OR(EXACT(G33,"CITED"),EXACT(G33,"NOT CITED"),EXACT(G33,"UNCLEAR"))),"INVALID - CITATION TOKEN",IF(NOT(OR(EXACT(M33,"MENTIONED"),EXACT(M33,"NOT MENTIONED"),EXACT(M33,"UNCLEAR"))),"INVALID - MENTION TOKEN",IF(NOT(OR(EXACT(N33,"REPRODUCED"),EXACT(N33,"NOT REPRODUCED"),EXACT(N33,"NOT RETESTED"))),"INVALID - REPRODUCTION TOKEN",IF(COUNTIF($A$6:$A$205,A33)&gt;1,"INVALID - DUPLICATE ID",IF(G33="CITED",IF(AND(I33&lt;&gt;"",NOT(OR(EXACT(I33,"OFFICIAL / FIRST-PARTY AUTHORITY"),EXACT(I33,"PRIMARY EVIDENCE"),EXACT(I33,"SPECIALIST INTERPRETATION"),EXACT(I33,"PUBLISHER / REFERENCE"),EXACT(I33,"COMMERCIAL SOURCE"),EXACT(I33,"COMMUNITY / WITNESS"),EXACT(I33,"DIRECTORY / MARKETPLACE"),EXACT(I33,"UNRESOLVED"),EXACT(I33,"NOT APPLICABLE")))),"INVALID - SOURCE ROLE TOKEN",IF(AND(L33&lt;&gt;"",NOT(OR(EXACT(L33,"ENTAILS"),EXACT(L33,"PARTIAL"),EXACT(L33,"CONTEXT"),EXACT(L33,"CONTRADICTS"),EXACT(L33,"STALE / JURISDICTION MISMATCH"),EXACT(L33,"ORPHAN / CIRCULAR"),EXACT(L33,"NOT CHECKED"),EXACT(L33,"NOT APPLICABLE")))),"INVALID - SUPPORT TOKEN",IF(OR(I33="NOT APPLICABLE",L33="NOT APPLICABLE"),"INVALID - CITED DETAIL CONTRADICTION","VALID"))),IF(G33="NOT CITED",IF(OR(H33&lt;&gt;"",J33&lt;&gt;"",K33&lt;&gt;"",AND(I33&lt;&gt;"NOT APPLICABLE",I33&lt;&gt;""),AND(L33&lt;&gt;"NOT APPLICABLE",L33&lt;&gt;"")),"INVALID - NOT CITED DETAIL CONTRADICTION","VALID"),IF(G33="UNCLEAR",IF(OR(H33&lt;&gt;"",J33&lt;&gt;"",K33&lt;&gt;"",AND(I33&lt;&gt;"NOT APPLICABLE",I33&lt;&gt;""),AND(L33&lt;&gt;"NOT APPLICABLE",L33&lt;&gt;"")),"INVALID - UNCLEAR DETAIL CONTRADICTION","VALID"),"INVALID - CITATION TOKEN")))))))))</x:f>
      </x:c>
      <x:c r="S33" s="47" t="str">
        <x:f>IF(A33="","",IF(P33&lt;&gt;"SCOPE MATCH",P33,IF(R33&lt;&gt;"VALID",R33,IF(Q33&lt;&gt;"COMPLETE",Q33,IF(G33="UNCLEAR","EVIDENCE INSUFFICIENT - CITATION PRESENCE",IF(G33="NOT CITED","NO CITATION OBSERVED",IF(L33="NOT CHECKED","EVIDENCE INSUFFICIENT - PASSAGE",IF(L33="CONTRADICTS","CITATION SUPPORT CONTRADICTED",IF(L33="ORPHAN / CIRCULAR","EVIDENCE INSUFFICIENT - PROVENANCE",IF(L33="STALE / JURISDICTION MISMATCH","CITATION SUPPORT STALE / MISMATCHED",IF(L33="CONTEXT","CITATION CONTEXT ONLY",IF(L33="PARTIAL","CITATION SUPPORT PARTIAL",IF(AND(L33="ENTAILS",N33="REPRODUCED"),"REPEATABLE WITHIN SAMPLE",IF(AND(L33="ENTAILS",N33="NOT REPRODUCED"),"CITATION SUPPORT VERIFIED - NOT REPRODUCED",IF(L33="ENTAILS","CITATION SUPPORT VERIFIED","EVIDENCE INSUFFICIENT")))))))))))))))</x:f>
      </x:c>
      <x:c r="T33" s="47" t="str">
        <x:f>IF(A33="","",IF(OR(LEFT(S33,21)="EVIDENCE INSUFFICIENT",LEFT(S33,7)="INVALID"),"NOT READY","READY"))</x:f>
      </x:c>
    </x:row>
    <x:row r="34">
      <x:c r="A34" s="39"/>
      <x:c r="B34" s="39"/>
      <x:c r="C34" s="39"/>
      <x:c r="D34" s="39"/>
      <x:c r="E34" s="52"/>
      <x:c r="F34" s="39"/>
      <x:c r="G34" s="39"/>
      <x:c r="H34" s="39"/>
      <x:c r="I34" s="39"/>
      <x:c r="J34" s="39"/>
      <x:c r="K34" s="39"/>
      <x:c r="L34" s="39"/>
      <x:c r="M34" s="39"/>
      <x:c r="N34" s="39"/>
      <x:c r="O34" s="39"/>
      <x:c r="P34" s="47" t="str">
        <x:f>IF(A34="","",IF(OR(B34="",C34="",D34="",E34=""),"EVIDENCE INSUFFICIENT - SCOPE FIELD",IF(AND(C34=START!$B$6,D34=START!$B$7,E34&gt;=START!$B$8,E34&lt;=START!$B$9),"SCOPE MATCH","INVALID - OUT OF SCOPE")))</x:f>
      </x:c>
      <x:c r="Q34" s="47" t="str">
        <x:f>IF(A34="","",IF(OR(B34="",C34="",D34="",E34="",F34="",G34="",M34="",N34="",O34=""),"EVIDENCE INSUFFICIENT - REQUIRED FIELD",IF(G34="CITED",IF(H34="","EVIDENCE INSUFFICIENT - CITED URL",IF(OR(I34="",I34="UNRESOLVED"),"EVIDENCE INSUFFICIENT - SOURCE ROLE",IF(OR(J34="",K34="",L34=""),"EVIDENCE INSUFFICIENT - PASSAGE","COMPLETE"))),IF(OR(G34="NOT CITED",G34="UNCLEAR"),"COMPLETE","EVIDENCE INSUFFICIENT - CITATION STATUS"))))</x:f>
      </x:c>
      <x:c r="R34" s="47" t="str">
        <x:f>IF(A34="","",IF(NOT(OR(EXACT(C34,"Google Search AI features"),EXACT(C34,"Bing / Microsoft AI experiences"),EXACT(C34,"ChatGPT search"),EXACT(C34,"Other observed answer surface"))),"INVALID - PLATFORM TOKEN",IF(NOT(OR(EXACT(G34,"CITED"),EXACT(G34,"NOT CITED"),EXACT(G34,"UNCLEAR"))),"INVALID - CITATION TOKEN",IF(NOT(OR(EXACT(M34,"MENTIONED"),EXACT(M34,"NOT MENTIONED"),EXACT(M34,"UNCLEAR"))),"INVALID - MENTION TOKEN",IF(NOT(OR(EXACT(N34,"REPRODUCED"),EXACT(N34,"NOT REPRODUCED"),EXACT(N34,"NOT RETESTED"))),"INVALID - REPRODUCTION TOKEN",IF(COUNTIF($A$6:$A$205,A34)&gt;1,"INVALID - DUPLICATE ID",IF(G34="CITED",IF(AND(I34&lt;&gt;"",NOT(OR(EXACT(I34,"OFFICIAL / FIRST-PARTY AUTHORITY"),EXACT(I34,"PRIMARY EVIDENCE"),EXACT(I34,"SPECIALIST INTERPRETATION"),EXACT(I34,"PUBLISHER / REFERENCE"),EXACT(I34,"COMMERCIAL SOURCE"),EXACT(I34,"COMMUNITY / WITNESS"),EXACT(I34,"DIRECTORY / MARKETPLACE"),EXACT(I34,"UNRESOLVED"),EXACT(I34,"NOT APPLICABLE")))),"INVALID - SOURCE ROLE TOKEN",IF(AND(L34&lt;&gt;"",NOT(OR(EXACT(L34,"ENTAILS"),EXACT(L34,"PARTIAL"),EXACT(L34,"CONTEXT"),EXACT(L34,"CONTRADICTS"),EXACT(L34,"STALE / JURISDICTION MISMATCH"),EXACT(L34,"ORPHAN / CIRCULAR"),EXACT(L34,"NOT CHECKED"),EXACT(L34,"NOT APPLICABLE")))),"INVALID - SUPPORT TOKEN",IF(OR(I34="NOT APPLICABLE",L34="NOT APPLICABLE"),"INVALID - CITED DETAIL CONTRADICTION","VALID"))),IF(G34="NOT CITED",IF(OR(H34&lt;&gt;"",J34&lt;&gt;"",K34&lt;&gt;"",AND(I34&lt;&gt;"NOT APPLICABLE",I34&lt;&gt;""),AND(L34&lt;&gt;"NOT APPLICABLE",L34&lt;&gt;"")),"INVALID - NOT CITED DETAIL CONTRADICTION","VALID"),IF(G34="UNCLEAR",IF(OR(H34&lt;&gt;"",J34&lt;&gt;"",K34&lt;&gt;"",AND(I34&lt;&gt;"NOT APPLICABLE",I34&lt;&gt;""),AND(L34&lt;&gt;"NOT APPLICABLE",L34&lt;&gt;"")),"INVALID - UNCLEAR DETAIL CONTRADICTION","VALID"),"INVALID - CITATION TOKEN")))))))))</x:f>
      </x:c>
      <x:c r="S34" s="47" t="str">
        <x:f>IF(A34="","",IF(P34&lt;&gt;"SCOPE MATCH",P34,IF(R34&lt;&gt;"VALID",R34,IF(Q34&lt;&gt;"COMPLETE",Q34,IF(G34="UNCLEAR","EVIDENCE INSUFFICIENT - CITATION PRESENCE",IF(G34="NOT CITED","NO CITATION OBSERVED",IF(L34="NOT CHECKED","EVIDENCE INSUFFICIENT - PASSAGE",IF(L34="CONTRADICTS","CITATION SUPPORT CONTRADICTED",IF(L34="ORPHAN / CIRCULAR","EVIDENCE INSUFFICIENT - PROVENANCE",IF(L34="STALE / JURISDICTION MISMATCH","CITATION SUPPORT STALE / MISMATCHED",IF(L34="CONTEXT","CITATION CONTEXT ONLY",IF(L34="PARTIAL","CITATION SUPPORT PARTIAL",IF(AND(L34="ENTAILS",N34="REPRODUCED"),"REPEATABLE WITHIN SAMPLE",IF(AND(L34="ENTAILS",N34="NOT REPRODUCED"),"CITATION SUPPORT VERIFIED - NOT REPRODUCED",IF(L34="ENTAILS","CITATION SUPPORT VERIFIED","EVIDENCE INSUFFICIENT")))))))))))))))</x:f>
      </x:c>
      <x:c r="T34" s="47" t="str">
        <x:f>IF(A34="","",IF(OR(LEFT(S34,21)="EVIDENCE INSUFFICIENT",LEFT(S34,7)="INVALID"),"NOT READY","READY"))</x:f>
      </x:c>
    </x:row>
    <x:row r="35">
      <x:c r="A35" s="39"/>
      <x:c r="B35" s="39"/>
      <x:c r="C35" s="39"/>
      <x:c r="D35" s="39"/>
      <x:c r="E35" s="52"/>
      <x:c r="F35" s="39"/>
      <x:c r="G35" s="39"/>
      <x:c r="H35" s="39"/>
      <x:c r="I35" s="39"/>
      <x:c r="J35" s="39"/>
      <x:c r="K35" s="39"/>
      <x:c r="L35" s="39"/>
      <x:c r="M35" s="39"/>
      <x:c r="N35" s="39"/>
      <x:c r="O35" s="39"/>
      <x:c r="P35" s="47" t="str">
        <x:f>IF(A35="","",IF(OR(B35="",C35="",D35="",E35=""),"EVIDENCE INSUFFICIENT - SCOPE FIELD",IF(AND(C35=START!$B$6,D35=START!$B$7,E35&gt;=START!$B$8,E35&lt;=START!$B$9),"SCOPE MATCH","INVALID - OUT OF SCOPE")))</x:f>
      </x:c>
      <x:c r="Q35" s="47" t="str">
        <x:f>IF(A35="","",IF(OR(B35="",C35="",D35="",E35="",F35="",G35="",M35="",N35="",O35=""),"EVIDENCE INSUFFICIENT - REQUIRED FIELD",IF(G35="CITED",IF(H35="","EVIDENCE INSUFFICIENT - CITED URL",IF(OR(I35="",I35="UNRESOLVED"),"EVIDENCE INSUFFICIENT - SOURCE ROLE",IF(OR(J35="",K35="",L35=""),"EVIDENCE INSUFFICIENT - PASSAGE","COMPLETE"))),IF(OR(G35="NOT CITED",G35="UNCLEAR"),"COMPLETE","EVIDENCE INSUFFICIENT - CITATION STATUS"))))</x:f>
      </x:c>
      <x:c r="R35" s="47" t="str">
        <x:f>IF(A35="","",IF(NOT(OR(EXACT(C35,"Google Search AI features"),EXACT(C35,"Bing / Microsoft AI experiences"),EXACT(C35,"ChatGPT search"),EXACT(C35,"Other observed answer surface"))),"INVALID - PLATFORM TOKEN",IF(NOT(OR(EXACT(G35,"CITED"),EXACT(G35,"NOT CITED"),EXACT(G35,"UNCLEAR"))),"INVALID - CITATION TOKEN",IF(NOT(OR(EXACT(M35,"MENTIONED"),EXACT(M35,"NOT MENTIONED"),EXACT(M35,"UNCLEAR"))),"INVALID - MENTION TOKEN",IF(NOT(OR(EXACT(N35,"REPRODUCED"),EXACT(N35,"NOT REPRODUCED"),EXACT(N35,"NOT RETESTED"))),"INVALID - REPRODUCTION TOKEN",IF(COUNTIF($A$6:$A$205,A35)&gt;1,"INVALID - DUPLICATE ID",IF(G35="CITED",IF(AND(I35&lt;&gt;"",NOT(OR(EXACT(I35,"OFFICIAL / FIRST-PARTY AUTHORITY"),EXACT(I35,"PRIMARY EVIDENCE"),EXACT(I35,"SPECIALIST INTERPRETATION"),EXACT(I35,"PUBLISHER / REFERENCE"),EXACT(I35,"COMMERCIAL SOURCE"),EXACT(I35,"COMMUNITY / WITNESS"),EXACT(I35,"DIRECTORY / MARKETPLACE"),EXACT(I35,"UNRESOLVED"),EXACT(I35,"NOT APPLICABLE")))),"INVALID - SOURCE ROLE TOKEN",IF(AND(L35&lt;&gt;"",NOT(OR(EXACT(L35,"ENTAILS"),EXACT(L35,"PARTIAL"),EXACT(L35,"CONTEXT"),EXACT(L35,"CONTRADICTS"),EXACT(L35,"STALE / JURISDICTION MISMATCH"),EXACT(L35,"ORPHAN / CIRCULAR"),EXACT(L35,"NOT CHECKED"),EXACT(L35,"NOT APPLICABLE")))),"INVALID - SUPPORT TOKEN",IF(OR(I35="NOT APPLICABLE",L35="NOT APPLICABLE"),"INVALID - CITED DETAIL CONTRADICTION","VALID"))),IF(G35="NOT CITED",IF(OR(H35&lt;&gt;"",J35&lt;&gt;"",K35&lt;&gt;"",AND(I35&lt;&gt;"NOT APPLICABLE",I35&lt;&gt;""),AND(L35&lt;&gt;"NOT APPLICABLE",L35&lt;&gt;"")),"INVALID - NOT CITED DETAIL CONTRADICTION","VALID"),IF(G35="UNCLEAR",IF(OR(H35&lt;&gt;"",J35&lt;&gt;"",K35&lt;&gt;"",AND(I35&lt;&gt;"NOT APPLICABLE",I35&lt;&gt;""),AND(L35&lt;&gt;"NOT APPLICABLE",L35&lt;&gt;"")),"INVALID - UNCLEAR DETAIL CONTRADICTION","VALID"),"INVALID - CITATION TOKEN")))))))))</x:f>
      </x:c>
      <x:c r="S35" s="47" t="str">
        <x:f>IF(A35="","",IF(P35&lt;&gt;"SCOPE MATCH",P35,IF(R35&lt;&gt;"VALID",R35,IF(Q35&lt;&gt;"COMPLETE",Q35,IF(G35="UNCLEAR","EVIDENCE INSUFFICIENT - CITATION PRESENCE",IF(G35="NOT CITED","NO CITATION OBSERVED",IF(L35="NOT CHECKED","EVIDENCE INSUFFICIENT - PASSAGE",IF(L35="CONTRADICTS","CITATION SUPPORT CONTRADICTED",IF(L35="ORPHAN / CIRCULAR","EVIDENCE INSUFFICIENT - PROVENANCE",IF(L35="STALE / JURISDICTION MISMATCH","CITATION SUPPORT STALE / MISMATCHED",IF(L35="CONTEXT","CITATION CONTEXT ONLY",IF(L35="PARTIAL","CITATION SUPPORT PARTIAL",IF(AND(L35="ENTAILS",N35="REPRODUCED"),"REPEATABLE WITHIN SAMPLE",IF(AND(L35="ENTAILS",N35="NOT REPRODUCED"),"CITATION SUPPORT VERIFIED - NOT REPRODUCED",IF(L35="ENTAILS","CITATION SUPPORT VERIFIED","EVIDENCE INSUFFICIENT")))))))))))))))</x:f>
      </x:c>
      <x:c r="T35" s="47" t="str">
        <x:f>IF(A35="","",IF(OR(LEFT(S35,21)="EVIDENCE INSUFFICIENT",LEFT(S35,7)="INVALID"),"NOT READY","READY"))</x:f>
      </x:c>
    </x:row>
    <x:row r="36">
      <x:c r="A36" s="39"/>
      <x:c r="B36" s="39"/>
      <x:c r="C36" s="39"/>
      <x:c r="D36" s="39"/>
      <x:c r="E36" s="52"/>
      <x:c r="F36" s="39"/>
      <x:c r="G36" s="39"/>
      <x:c r="H36" s="39"/>
      <x:c r="I36" s="39"/>
      <x:c r="J36" s="39"/>
      <x:c r="K36" s="39"/>
      <x:c r="L36" s="39"/>
      <x:c r="M36" s="39"/>
      <x:c r="N36" s="39"/>
      <x:c r="O36" s="39"/>
      <x:c r="P36" s="47" t="str">
        <x:f>IF(A36="","",IF(OR(B36="",C36="",D36="",E36=""),"EVIDENCE INSUFFICIENT - SCOPE FIELD",IF(AND(C36=START!$B$6,D36=START!$B$7,E36&gt;=START!$B$8,E36&lt;=START!$B$9),"SCOPE MATCH","INVALID - OUT OF SCOPE")))</x:f>
      </x:c>
      <x:c r="Q36" s="47" t="str">
        <x:f>IF(A36="","",IF(OR(B36="",C36="",D36="",E36="",F36="",G36="",M36="",N36="",O36=""),"EVIDENCE INSUFFICIENT - REQUIRED FIELD",IF(G36="CITED",IF(H36="","EVIDENCE INSUFFICIENT - CITED URL",IF(OR(I36="",I36="UNRESOLVED"),"EVIDENCE INSUFFICIENT - SOURCE ROLE",IF(OR(J36="",K36="",L36=""),"EVIDENCE INSUFFICIENT - PASSAGE","COMPLETE"))),IF(OR(G36="NOT CITED",G36="UNCLEAR"),"COMPLETE","EVIDENCE INSUFFICIENT - CITATION STATUS"))))</x:f>
      </x:c>
      <x:c r="R36" s="47" t="str">
        <x:f>IF(A36="","",IF(NOT(OR(EXACT(C36,"Google Search AI features"),EXACT(C36,"Bing / Microsoft AI experiences"),EXACT(C36,"ChatGPT search"),EXACT(C36,"Other observed answer surface"))),"INVALID - PLATFORM TOKEN",IF(NOT(OR(EXACT(G36,"CITED"),EXACT(G36,"NOT CITED"),EXACT(G36,"UNCLEAR"))),"INVALID - CITATION TOKEN",IF(NOT(OR(EXACT(M36,"MENTIONED"),EXACT(M36,"NOT MENTIONED"),EXACT(M36,"UNCLEAR"))),"INVALID - MENTION TOKEN",IF(NOT(OR(EXACT(N36,"REPRODUCED"),EXACT(N36,"NOT REPRODUCED"),EXACT(N36,"NOT RETESTED"))),"INVALID - REPRODUCTION TOKEN",IF(COUNTIF($A$6:$A$205,A36)&gt;1,"INVALID - DUPLICATE ID",IF(G36="CITED",IF(AND(I36&lt;&gt;"",NOT(OR(EXACT(I36,"OFFICIAL / FIRST-PARTY AUTHORITY"),EXACT(I36,"PRIMARY EVIDENCE"),EXACT(I36,"SPECIALIST INTERPRETATION"),EXACT(I36,"PUBLISHER / REFERENCE"),EXACT(I36,"COMMERCIAL SOURCE"),EXACT(I36,"COMMUNITY / WITNESS"),EXACT(I36,"DIRECTORY / MARKETPLACE"),EXACT(I36,"UNRESOLVED"),EXACT(I36,"NOT APPLICABLE")))),"INVALID - SOURCE ROLE TOKEN",IF(AND(L36&lt;&gt;"",NOT(OR(EXACT(L36,"ENTAILS"),EXACT(L36,"PARTIAL"),EXACT(L36,"CONTEXT"),EXACT(L36,"CONTRADICTS"),EXACT(L36,"STALE / JURISDICTION MISMATCH"),EXACT(L36,"ORPHAN / CIRCULAR"),EXACT(L36,"NOT CHECKED"),EXACT(L36,"NOT APPLICABLE")))),"INVALID - SUPPORT TOKEN",IF(OR(I36="NOT APPLICABLE",L36="NOT APPLICABLE"),"INVALID - CITED DETAIL CONTRADICTION","VALID"))),IF(G36="NOT CITED",IF(OR(H36&lt;&gt;"",J36&lt;&gt;"",K36&lt;&gt;"",AND(I36&lt;&gt;"NOT APPLICABLE",I36&lt;&gt;""),AND(L36&lt;&gt;"NOT APPLICABLE",L36&lt;&gt;"")),"INVALID - NOT CITED DETAIL CONTRADICTION","VALID"),IF(G36="UNCLEAR",IF(OR(H36&lt;&gt;"",J36&lt;&gt;"",K36&lt;&gt;"",AND(I36&lt;&gt;"NOT APPLICABLE",I36&lt;&gt;""),AND(L36&lt;&gt;"NOT APPLICABLE",L36&lt;&gt;"")),"INVALID - UNCLEAR DETAIL CONTRADICTION","VALID"),"INVALID - CITATION TOKEN")))))))))</x:f>
      </x:c>
      <x:c r="S36" s="47" t="str">
        <x:f>IF(A36="","",IF(P36&lt;&gt;"SCOPE MATCH",P36,IF(R36&lt;&gt;"VALID",R36,IF(Q36&lt;&gt;"COMPLETE",Q36,IF(G36="UNCLEAR","EVIDENCE INSUFFICIENT - CITATION PRESENCE",IF(G36="NOT CITED","NO CITATION OBSERVED",IF(L36="NOT CHECKED","EVIDENCE INSUFFICIENT - PASSAGE",IF(L36="CONTRADICTS","CITATION SUPPORT CONTRADICTED",IF(L36="ORPHAN / CIRCULAR","EVIDENCE INSUFFICIENT - PROVENANCE",IF(L36="STALE / JURISDICTION MISMATCH","CITATION SUPPORT STALE / MISMATCHED",IF(L36="CONTEXT","CITATION CONTEXT ONLY",IF(L36="PARTIAL","CITATION SUPPORT PARTIAL",IF(AND(L36="ENTAILS",N36="REPRODUCED"),"REPEATABLE WITHIN SAMPLE",IF(AND(L36="ENTAILS",N36="NOT REPRODUCED"),"CITATION SUPPORT VERIFIED - NOT REPRODUCED",IF(L36="ENTAILS","CITATION SUPPORT VERIFIED","EVIDENCE INSUFFICIENT")))))))))))))))</x:f>
      </x:c>
      <x:c r="T36" s="47" t="str">
        <x:f>IF(A36="","",IF(OR(LEFT(S36,21)="EVIDENCE INSUFFICIENT",LEFT(S36,7)="INVALID"),"NOT READY","READY"))</x:f>
      </x:c>
    </x:row>
    <x:row r="37">
      <x:c r="A37" s="39"/>
      <x:c r="B37" s="39"/>
      <x:c r="C37" s="39"/>
      <x:c r="D37" s="39"/>
      <x:c r="E37" s="52"/>
      <x:c r="F37" s="39"/>
      <x:c r="G37" s="39"/>
      <x:c r="H37" s="39"/>
      <x:c r="I37" s="39"/>
      <x:c r="J37" s="39"/>
      <x:c r="K37" s="39"/>
      <x:c r="L37" s="39"/>
      <x:c r="M37" s="39"/>
      <x:c r="N37" s="39"/>
      <x:c r="O37" s="39"/>
      <x:c r="P37" s="47" t="str">
        <x:f>IF(A37="","",IF(OR(B37="",C37="",D37="",E37=""),"EVIDENCE INSUFFICIENT - SCOPE FIELD",IF(AND(C37=START!$B$6,D37=START!$B$7,E37&gt;=START!$B$8,E37&lt;=START!$B$9),"SCOPE MATCH","INVALID - OUT OF SCOPE")))</x:f>
      </x:c>
      <x:c r="Q37" s="47" t="str">
        <x:f>IF(A37="","",IF(OR(B37="",C37="",D37="",E37="",F37="",G37="",M37="",N37="",O37=""),"EVIDENCE INSUFFICIENT - REQUIRED FIELD",IF(G37="CITED",IF(H37="","EVIDENCE INSUFFICIENT - CITED URL",IF(OR(I37="",I37="UNRESOLVED"),"EVIDENCE INSUFFICIENT - SOURCE ROLE",IF(OR(J37="",K37="",L37=""),"EVIDENCE INSUFFICIENT - PASSAGE","COMPLETE"))),IF(OR(G37="NOT CITED",G37="UNCLEAR"),"COMPLETE","EVIDENCE INSUFFICIENT - CITATION STATUS"))))</x:f>
      </x:c>
      <x:c r="R37" s="47" t="str">
        <x:f>IF(A37="","",IF(NOT(OR(EXACT(C37,"Google Search AI features"),EXACT(C37,"Bing / Microsoft AI experiences"),EXACT(C37,"ChatGPT search"),EXACT(C37,"Other observed answer surface"))),"INVALID - PLATFORM TOKEN",IF(NOT(OR(EXACT(G37,"CITED"),EXACT(G37,"NOT CITED"),EXACT(G37,"UNCLEAR"))),"INVALID - CITATION TOKEN",IF(NOT(OR(EXACT(M37,"MENTIONED"),EXACT(M37,"NOT MENTIONED"),EXACT(M37,"UNCLEAR"))),"INVALID - MENTION TOKEN",IF(NOT(OR(EXACT(N37,"REPRODUCED"),EXACT(N37,"NOT REPRODUCED"),EXACT(N37,"NOT RETESTED"))),"INVALID - REPRODUCTION TOKEN",IF(COUNTIF($A$6:$A$205,A37)&gt;1,"INVALID - DUPLICATE ID",IF(G37="CITED",IF(AND(I37&lt;&gt;"",NOT(OR(EXACT(I37,"OFFICIAL / FIRST-PARTY AUTHORITY"),EXACT(I37,"PRIMARY EVIDENCE"),EXACT(I37,"SPECIALIST INTERPRETATION"),EXACT(I37,"PUBLISHER / REFERENCE"),EXACT(I37,"COMMERCIAL SOURCE"),EXACT(I37,"COMMUNITY / WITNESS"),EXACT(I37,"DIRECTORY / MARKETPLACE"),EXACT(I37,"UNRESOLVED"),EXACT(I37,"NOT APPLICABLE")))),"INVALID - SOURCE ROLE TOKEN",IF(AND(L37&lt;&gt;"",NOT(OR(EXACT(L37,"ENTAILS"),EXACT(L37,"PARTIAL"),EXACT(L37,"CONTEXT"),EXACT(L37,"CONTRADICTS"),EXACT(L37,"STALE / JURISDICTION MISMATCH"),EXACT(L37,"ORPHAN / CIRCULAR"),EXACT(L37,"NOT CHECKED"),EXACT(L37,"NOT APPLICABLE")))),"INVALID - SUPPORT TOKEN",IF(OR(I37="NOT APPLICABLE",L37="NOT APPLICABLE"),"INVALID - CITED DETAIL CONTRADICTION","VALID"))),IF(G37="NOT CITED",IF(OR(H37&lt;&gt;"",J37&lt;&gt;"",K37&lt;&gt;"",AND(I37&lt;&gt;"NOT APPLICABLE",I37&lt;&gt;""),AND(L37&lt;&gt;"NOT APPLICABLE",L37&lt;&gt;"")),"INVALID - NOT CITED DETAIL CONTRADICTION","VALID"),IF(G37="UNCLEAR",IF(OR(H37&lt;&gt;"",J37&lt;&gt;"",K37&lt;&gt;"",AND(I37&lt;&gt;"NOT APPLICABLE",I37&lt;&gt;""),AND(L37&lt;&gt;"NOT APPLICABLE",L37&lt;&gt;"")),"INVALID - UNCLEAR DETAIL CONTRADICTION","VALID"),"INVALID - CITATION TOKEN")))))))))</x:f>
      </x:c>
      <x:c r="S37" s="47" t="str">
        <x:f>IF(A37="","",IF(P37&lt;&gt;"SCOPE MATCH",P37,IF(R37&lt;&gt;"VALID",R37,IF(Q37&lt;&gt;"COMPLETE",Q37,IF(G37="UNCLEAR","EVIDENCE INSUFFICIENT - CITATION PRESENCE",IF(G37="NOT CITED","NO CITATION OBSERVED",IF(L37="NOT CHECKED","EVIDENCE INSUFFICIENT - PASSAGE",IF(L37="CONTRADICTS","CITATION SUPPORT CONTRADICTED",IF(L37="ORPHAN / CIRCULAR","EVIDENCE INSUFFICIENT - PROVENANCE",IF(L37="STALE / JURISDICTION MISMATCH","CITATION SUPPORT STALE / MISMATCHED",IF(L37="CONTEXT","CITATION CONTEXT ONLY",IF(L37="PARTIAL","CITATION SUPPORT PARTIAL",IF(AND(L37="ENTAILS",N37="REPRODUCED"),"REPEATABLE WITHIN SAMPLE",IF(AND(L37="ENTAILS",N37="NOT REPRODUCED"),"CITATION SUPPORT VERIFIED - NOT REPRODUCED",IF(L37="ENTAILS","CITATION SUPPORT VERIFIED","EVIDENCE INSUFFICIENT")))))))))))))))</x:f>
      </x:c>
      <x:c r="T37" s="47" t="str">
        <x:f>IF(A37="","",IF(OR(LEFT(S37,21)="EVIDENCE INSUFFICIENT",LEFT(S37,7)="INVALID"),"NOT READY","READY"))</x:f>
      </x:c>
    </x:row>
    <x:row r="38">
      <x:c r="A38" s="39"/>
      <x:c r="B38" s="39"/>
      <x:c r="C38" s="39"/>
      <x:c r="D38" s="39"/>
      <x:c r="E38" s="52"/>
      <x:c r="F38" s="39"/>
      <x:c r="G38" s="39"/>
      <x:c r="H38" s="39"/>
      <x:c r="I38" s="39"/>
      <x:c r="J38" s="39"/>
      <x:c r="K38" s="39"/>
      <x:c r="L38" s="39"/>
      <x:c r="M38" s="39"/>
      <x:c r="N38" s="39"/>
      <x:c r="O38" s="39"/>
      <x:c r="P38" s="47" t="str">
        <x:f>IF(A38="","",IF(OR(B38="",C38="",D38="",E38=""),"EVIDENCE INSUFFICIENT - SCOPE FIELD",IF(AND(C38=START!$B$6,D38=START!$B$7,E38&gt;=START!$B$8,E38&lt;=START!$B$9),"SCOPE MATCH","INVALID - OUT OF SCOPE")))</x:f>
      </x:c>
      <x:c r="Q38" s="47" t="str">
        <x:f>IF(A38="","",IF(OR(B38="",C38="",D38="",E38="",F38="",G38="",M38="",N38="",O38=""),"EVIDENCE INSUFFICIENT - REQUIRED FIELD",IF(G38="CITED",IF(H38="","EVIDENCE INSUFFICIENT - CITED URL",IF(OR(I38="",I38="UNRESOLVED"),"EVIDENCE INSUFFICIENT - SOURCE ROLE",IF(OR(J38="",K38="",L38=""),"EVIDENCE INSUFFICIENT - PASSAGE","COMPLETE"))),IF(OR(G38="NOT CITED",G38="UNCLEAR"),"COMPLETE","EVIDENCE INSUFFICIENT - CITATION STATUS"))))</x:f>
      </x:c>
      <x:c r="R38" s="47" t="str">
        <x:f>IF(A38="","",IF(NOT(OR(EXACT(C38,"Google Search AI features"),EXACT(C38,"Bing / Microsoft AI experiences"),EXACT(C38,"ChatGPT search"),EXACT(C38,"Other observed answer surface"))),"INVALID - PLATFORM TOKEN",IF(NOT(OR(EXACT(G38,"CITED"),EXACT(G38,"NOT CITED"),EXACT(G38,"UNCLEAR"))),"INVALID - CITATION TOKEN",IF(NOT(OR(EXACT(M38,"MENTIONED"),EXACT(M38,"NOT MENTIONED"),EXACT(M38,"UNCLEAR"))),"INVALID - MENTION TOKEN",IF(NOT(OR(EXACT(N38,"REPRODUCED"),EXACT(N38,"NOT REPRODUCED"),EXACT(N38,"NOT RETESTED"))),"INVALID - REPRODUCTION TOKEN",IF(COUNTIF($A$6:$A$205,A38)&gt;1,"INVALID - DUPLICATE ID",IF(G38="CITED",IF(AND(I38&lt;&gt;"",NOT(OR(EXACT(I38,"OFFICIAL / FIRST-PARTY AUTHORITY"),EXACT(I38,"PRIMARY EVIDENCE"),EXACT(I38,"SPECIALIST INTERPRETATION"),EXACT(I38,"PUBLISHER / REFERENCE"),EXACT(I38,"COMMERCIAL SOURCE"),EXACT(I38,"COMMUNITY / WITNESS"),EXACT(I38,"DIRECTORY / MARKETPLACE"),EXACT(I38,"UNRESOLVED"),EXACT(I38,"NOT APPLICABLE")))),"INVALID - SOURCE ROLE TOKEN",IF(AND(L38&lt;&gt;"",NOT(OR(EXACT(L38,"ENTAILS"),EXACT(L38,"PARTIAL"),EXACT(L38,"CONTEXT"),EXACT(L38,"CONTRADICTS"),EXACT(L38,"STALE / JURISDICTION MISMATCH"),EXACT(L38,"ORPHAN / CIRCULAR"),EXACT(L38,"NOT CHECKED"),EXACT(L38,"NOT APPLICABLE")))),"INVALID - SUPPORT TOKEN",IF(OR(I38="NOT APPLICABLE",L38="NOT APPLICABLE"),"INVALID - CITED DETAIL CONTRADICTION","VALID"))),IF(G38="NOT CITED",IF(OR(H38&lt;&gt;"",J38&lt;&gt;"",K38&lt;&gt;"",AND(I38&lt;&gt;"NOT APPLICABLE",I38&lt;&gt;""),AND(L38&lt;&gt;"NOT APPLICABLE",L38&lt;&gt;"")),"INVALID - NOT CITED DETAIL CONTRADICTION","VALID"),IF(G38="UNCLEAR",IF(OR(H38&lt;&gt;"",J38&lt;&gt;"",K38&lt;&gt;"",AND(I38&lt;&gt;"NOT APPLICABLE",I38&lt;&gt;""),AND(L38&lt;&gt;"NOT APPLICABLE",L38&lt;&gt;"")),"INVALID - UNCLEAR DETAIL CONTRADICTION","VALID"),"INVALID - CITATION TOKEN")))))))))</x:f>
      </x:c>
      <x:c r="S38" s="47" t="str">
        <x:f>IF(A38="","",IF(P38&lt;&gt;"SCOPE MATCH",P38,IF(R38&lt;&gt;"VALID",R38,IF(Q38&lt;&gt;"COMPLETE",Q38,IF(G38="UNCLEAR","EVIDENCE INSUFFICIENT - CITATION PRESENCE",IF(G38="NOT CITED","NO CITATION OBSERVED",IF(L38="NOT CHECKED","EVIDENCE INSUFFICIENT - PASSAGE",IF(L38="CONTRADICTS","CITATION SUPPORT CONTRADICTED",IF(L38="ORPHAN / CIRCULAR","EVIDENCE INSUFFICIENT - PROVENANCE",IF(L38="STALE / JURISDICTION MISMATCH","CITATION SUPPORT STALE / MISMATCHED",IF(L38="CONTEXT","CITATION CONTEXT ONLY",IF(L38="PARTIAL","CITATION SUPPORT PARTIAL",IF(AND(L38="ENTAILS",N38="REPRODUCED"),"REPEATABLE WITHIN SAMPLE",IF(AND(L38="ENTAILS",N38="NOT REPRODUCED"),"CITATION SUPPORT VERIFIED - NOT REPRODUCED",IF(L38="ENTAILS","CITATION SUPPORT VERIFIED","EVIDENCE INSUFFICIENT")))))))))))))))</x:f>
      </x:c>
      <x:c r="T38" s="47" t="str">
        <x:f>IF(A38="","",IF(OR(LEFT(S38,21)="EVIDENCE INSUFFICIENT",LEFT(S38,7)="INVALID"),"NOT READY","READY"))</x:f>
      </x:c>
    </x:row>
    <x:row r="39">
      <x:c r="A39" s="39"/>
      <x:c r="B39" s="39"/>
      <x:c r="C39" s="39"/>
      <x:c r="D39" s="39"/>
      <x:c r="E39" s="52"/>
      <x:c r="F39" s="39"/>
      <x:c r="G39" s="39"/>
      <x:c r="H39" s="39"/>
      <x:c r="I39" s="39"/>
      <x:c r="J39" s="39"/>
      <x:c r="K39" s="39"/>
      <x:c r="L39" s="39"/>
      <x:c r="M39" s="39"/>
      <x:c r="N39" s="39"/>
      <x:c r="O39" s="39"/>
      <x:c r="P39" s="47" t="str">
        <x:f>IF(A39="","",IF(OR(B39="",C39="",D39="",E39=""),"EVIDENCE INSUFFICIENT - SCOPE FIELD",IF(AND(C39=START!$B$6,D39=START!$B$7,E39&gt;=START!$B$8,E39&lt;=START!$B$9),"SCOPE MATCH","INVALID - OUT OF SCOPE")))</x:f>
      </x:c>
      <x:c r="Q39" s="47" t="str">
        <x:f>IF(A39="","",IF(OR(B39="",C39="",D39="",E39="",F39="",G39="",M39="",N39="",O39=""),"EVIDENCE INSUFFICIENT - REQUIRED FIELD",IF(G39="CITED",IF(H39="","EVIDENCE INSUFFICIENT - CITED URL",IF(OR(I39="",I39="UNRESOLVED"),"EVIDENCE INSUFFICIENT - SOURCE ROLE",IF(OR(J39="",K39="",L39=""),"EVIDENCE INSUFFICIENT - PASSAGE","COMPLETE"))),IF(OR(G39="NOT CITED",G39="UNCLEAR"),"COMPLETE","EVIDENCE INSUFFICIENT - CITATION STATUS"))))</x:f>
      </x:c>
      <x:c r="R39" s="47" t="str">
        <x:f>IF(A39="","",IF(NOT(OR(EXACT(C39,"Google Search AI features"),EXACT(C39,"Bing / Microsoft AI experiences"),EXACT(C39,"ChatGPT search"),EXACT(C39,"Other observed answer surface"))),"INVALID - PLATFORM TOKEN",IF(NOT(OR(EXACT(G39,"CITED"),EXACT(G39,"NOT CITED"),EXACT(G39,"UNCLEAR"))),"INVALID - CITATION TOKEN",IF(NOT(OR(EXACT(M39,"MENTIONED"),EXACT(M39,"NOT MENTIONED"),EXACT(M39,"UNCLEAR"))),"INVALID - MENTION TOKEN",IF(NOT(OR(EXACT(N39,"REPRODUCED"),EXACT(N39,"NOT REPRODUCED"),EXACT(N39,"NOT RETESTED"))),"INVALID - REPRODUCTION TOKEN",IF(COUNTIF($A$6:$A$205,A39)&gt;1,"INVALID - DUPLICATE ID",IF(G39="CITED",IF(AND(I39&lt;&gt;"",NOT(OR(EXACT(I39,"OFFICIAL / FIRST-PARTY AUTHORITY"),EXACT(I39,"PRIMARY EVIDENCE"),EXACT(I39,"SPECIALIST INTERPRETATION"),EXACT(I39,"PUBLISHER / REFERENCE"),EXACT(I39,"COMMERCIAL SOURCE"),EXACT(I39,"COMMUNITY / WITNESS"),EXACT(I39,"DIRECTORY / MARKETPLACE"),EXACT(I39,"UNRESOLVED"),EXACT(I39,"NOT APPLICABLE")))),"INVALID - SOURCE ROLE TOKEN",IF(AND(L39&lt;&gt;"",NOT(OR(EXACT(L39,"ENTAILS"),EXACT(L39,"PARTIAL"),EXACT(L39,"CONTEXT"),EXACT(L39,"CONTRADICTS"),EXACT(L39,"STALE / JURISDICTION MISMATCH"),EXACT(L39,"ORPHAN / CIRCULAR"),EXACT(L39,"NOT CHECKED"),EXACT(L39,"NOT APPLICABLE")))),"INVALID - SUPPORT TOKEN",IF(OR(I39="NOT APPLICABLE",L39="NOT APPLICABLE"),"INVALID - CITED DETAIL CONTRADICTION","VALID"))),IF(G39="NOT CITED",IF(OR(H39&lt;&gt;"",J39&lt;&gt;"",K39&lt;&gt;"",AND(I39&lt;&gt;"NOT APPLICABLE",I39&lt;&gt;""),AND(L39&lt;&gt;"NOT APPLICABLE",L39&lt;&gt;"")),"INVALID - NOT CITED DETAIL CONTRADICTION","VALID"),IF(G39="UNCLEAR",IF(OR(H39&lt;&gt;"",J39&lt;&gt;"",K39&lt;&gt;"",AND(I39&lt;&gt;"NOT APPLICABLE",I39&lt;&gt;""),AND(L39&lt;&gt;"NOT APPLICABLE",L39&lt;&gt;"")),"INVALID - UNCLEAR DETAIL CONTRADICTION","VALID"),"INVALID - CITATION TOKEN")))))))))</x:f>
      </x:c>
      <x:c r="S39" s="47" t="str">
        <x:f>IF(A39="","",IF(P39&lt;&gt;"SCOPE MATCH",P39,IF(R39&lt;&gt;"VALID",R39,IF(Q39&lt;&gt;"COMPLETE",Q39,IF(G39="UNCLEAR","EVIDENCE INSUFFICIENT - CITATION PRESENCE",IF(G39="NOT CITED","NO CITATION OBSERVED",IF(L39="NOT CHECKED","EVIDENCE INSUFFICIENT - PASSAGE",IF(L39="CONTRADICTS","CITATION SUPPORT CONTRADICTED",IF(L39="ORPHAN / CIRCULAR","EVIDENCE INSUFFICIENT - PROVENANCE",IF(L39="STALE / JURISDICTION MISMATCH","CITATION SUPPORT STALE / MISMATCHED",IF(L39="CONTEXT","CITATION CONTEXT ONLY",IF(L39="PARTIAL","CITATION SUPPORT PARTIAL",IF(AND(L39="ENTAILS",N39="REPRODUCED"),"REPEATABLE WITHIN SAMPLE",IF(AND(L39="ENTAILS",N39="NOT REPRODUCED"),"CITATION SUPPORT VERIFIED - NOT REPRODUCED",IF(L39="ENTAILS","CITATION SUPPORT VERIFIED","EVIDENCE INSUFFICIENT")))))))))))))))</x:f>
      </x:c>
      <x:c r="T39" s="47" t="str">
        <x:f>IF(A39="","",IF(OR(LEFT(S39,21)="EVIDENCE INSUFFICIENT",LEFT(S39,7)="INVALID"),"NOT READY","READY"))</x:f>
      </x:c>
    </x:row>
    <x:row r="40">
      <x:c r="A40" s="39"/>
      <x:c r="B40" s="39"/>
      <x:c r="C40" s="39"/>
      <x:c r="D40" s="39"/>
      <x:c r="E40" s="52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47" t="str">
        <x:f>IF(A40="","",IF(OR(B40="",C40="",D40="",E40=""),"EVIDENCE INSUFFICIENT - SCOPE FIELD",IF(AND(C40=START!$B$6,D40=START!$B$7,E40&gt;=START!$B$8,E40&lt;=START!$B$9),"SCOPE MATCH","INVALID - OUT OF SCOPE")))</x:f>
      </x:c>
      <x:c r="Q40" s="47" t="str">
        <x:f>IF(A40="","",IF(OR(B40="",C40="",D40="",E40="",F40="",G40="",M40="",N40="",O40=""),"EVIDENCE INSUFFICIENT - REQUIRED FIELD",IF(G40="CITED",IF(H40="","EVIDENCE INSUFFICIENT - CITED URL",IF(OR(I40="",I40="UNRESOLVED"),"EVIDENCE INSUFFICIENT - SOURCE ROLE",IF(OR(J40="",K40="",L40=""),"EVIDENCE INSUFFICIENT - PASSAGE","COMPLETE"))),IF(OR(G40="NOT CITED",G40="UNCLEAR"),"COMPLETE","EVIDENCE INSUFFICIENT - CITATION STATUS"))))</x:f>
      </x:c>
      <x:c r="R40" s="47" t="str">
        <x:f>IF(A40="","",IF(NOT(OR(EXACT(C40,"Google Search AI features"),EXACT(C40,"Bing / Microsoft AI experiences"),EXACT(C40,"ChatGPT search"),EXACT(C40,"Other observed answer surface"))),"INVALID - PLATFORM TOKEN",IF(NOT(OR(EXACT(G40,"CITED"),EXACT(G40,"NOT CITED"),EXACT(G40,"UNCLEAR"))),"INVALID - CITATION TOKEN",IF(NOT(OR(EXACT(M40,"MENTIONED"),EXACT(M40,"NOT MENTIONED"),EXACT(M40,"UNCLEAR"))),"INVALID - MENTION TOKEN",IF(NOT(OR(EXACT(N40,"REPRODUCED"),EXACT(N40,"NOT REPRODUCED"),EXACT(N40,"NOT RETESTED"))),"INVALID - REPRODUCTION TOKEN",IF(COUNTIF($A$6:$A$205,A40)&gt;1,"INVALID - DUPLICATE ID",IF(G40="CITED",IF(AND(I40&lt;&gt;"",NOT(OR(EXACT(I40,"OFFICIAL / FIRST-PARTY AUTHORITY"),EXACT(I40,"PRIMARY EVIDENCE"),EXACT(I40,"SPECIALIST INTERPRETATION"),EXACT(I40,"PUBLISHER / REFERENCE"),EXACT(I40,"COMMERCIAL SOURCE"),EXACT(I40,"COMMUNITY / WITNESS"),EXACT(I40,"DIRECTORY / MARKETPLACE"),EXACT(I40,"UNRESOLVED"),EXACT(I40,"NOT APPLICABLE")))),"INVALID - SOURCE ROLE TOKEN",IF(AND(L40&lt;&gt;"",NOT(OR(EXACT(L40,"ENTAILS"),EXACT(L40,"PARTIAL"),EXACT(L40,"CONTEXT"),EXACT(L40,"CONTRADICTS"),EXACT(L40,"STALE / JURISDICTION MISMATCH"),EXACT(L40,"ORPHAN / CIRCULAR"),EXACT(L40,"NOT CHECKED"),EXACT(L40,"NOT APPLICABLE")))),"INVALID - SUPPORT TOKEN",IF(OR(I40="NOT APPLICABLE",L40="NOT APPLICABLE"),"INVALID - CITED DETAIL CONTRADICTION","VALID"))),IF(G40="NOT CITED",IF(OR(H40&lt;&gt;"",J40&lt;&gt;"",K40&lt;&gt;"",AND(I40&lt;&gt;"NOT APPLICABLE",I40&lt;&gt;""),AND(L40&lt;&gt;"NOT APPLICABLE",L40&lt;&gt;"")),"INVALID - NOT CITED DETAIL CONTRADICTION","VALID"),IF(G40="UNCLEAR",IF(OR(H40&lt;&gt;"",J40&lt;&gt;"",K40&lt;&gt;"",AND(I40&lt;&gt;"NOT APPLICABLE",I40&lt;&gt;""),AND(L40&lt;&gt;"NOT APPLICABLE",L40&lt;&gt;"")),"INVALID - UNCLEAR DETAIL CONTRADICTION","VALID"),"INVALID - CITATION TOKEN")))))))))</x:f>
      </x:c>
      <x:c r="S40" s="47" t="str">
        <x:f>IF(A40="","",IF(P40&lt;&gt;"SCOPE MATCH",P40,IF(R40&lt;&gt;"VALID",R40,IF(Q40&lt;&gt;"COMPLETE",Q40,IF(G40="UNCLEAR","EVIDENCE INSUFFICIENT - CITATION PRESENCE",IF(G40="NOT CITED","NO CITATION OBSERVED",IF(L40="NOT CHECKED","EVIDENCE INSUFFICIENT - PASSAGE",IF(L40="CONTRADICTS","CITATION SUPPORT CONTRADICTED",IF(L40="ORPHAN / CIRCULAR","EVIDENCE INSUFFICIENT - PROVENANCE",IF(L40="STALE / JURISDICTION MISMATCH","CITATION SUPPORT STALE / MISMATCHED",IF(L40="CONTEXT","CITATION CONTEXT ONLY",IF(L40="PARTIAL","CITATION SUPPORT PARTIAL",IF(AND(L40="ENTAILS",N40="REPRODUCED"),"REPEATABLE WITHIN SAMPLE",IF(AND(L40="ENTAILS",N40="NOT REPRODUCED"),"CITATION SUPPORT VERIFIED - NOT REPRODUCED",IF(L40="ENTAILS","CITATION SUPPORT VERIFIED","EVIDENCE INSUFFICIENT")))))))))))))))</x:f>
      </x:c>
      <x:c r="T40" s="47" t="str">
        <x:f>IF(A40="","",IF(OR(LEFT(S40,21)="EVIDENCE INSUFFICIENT",LEFT(S40,7)="INVALID"),"NOT READY","READY"))</x:f>
      </x:c>
    </x:row>
    <x:row r="41">
      <x:c r="A41" s="39"/>
      <x:c r="B41" s="39"/>
      <x:c r="C41" s="39"/>
      <x:c r="D41" s="39"/>
      <x:c r="E41" s="52"/>
      <x:c r="F41" s="39"/>
      <x:c r="G41" s="39"/>
      <x:c r="H41" s="39"/>
      <x:c r="I41" s="39"/>
      <x:c r="J41" s="39"/>
      <x:c r="K41" s="39"/>
      <x:c r="L41" s="39"/>
      <x:c r="M41" s="39"/>
      <x:c r="N41" s="39"/>
      <x:c r="O41" s="39"/>
      <x:c r="P41" s="47" t="str">
        <x:f>IF(A41="","",IF(OR(B41="",C41="",D41="",E41=""),"EVIDENCE INSUFFICIENT - SCOPE FIELD",IF(AND(C41=START!$B$6,D41=START!$B$7,E41&gt;=START!$B$8,E41&lt;=START!$B$9),"SCOPE MATCH","INVALID - OUT OF SCOPE")))</x:f>
      </x:c>
      <x:c r="Q41" s="47" t="str">
        <x:f>IF(A41="","",IF(OR(B41="",C41="",D41="",E41="",F41="",G41="",M41="",N41="",O41=""),"EVIDENCE INSUFFICIENT - REQUIRED FIELD",IF(G41="CITED",IF(H41="","EVIDENCE INSUFFICIENT - CITED URL",IF(OR(I41="",I41="UNRESOLVED"),"EVIDENCE INSUFFICIENT - SOURCE ROLE",IF(OR(J41="",K41="",L41=""),"EVIDENCE INSUFFICIENT - PASSAGE","COMPLETE"))),IF(OR(G41="NOT CITED",G41="UNCLEAR"),"COMPLETE","EVIDENCE INSUFFICIENT - CITATION STATUS"))))</x:f>
      </x:c>
      <x:c r="R41" s="47" t="str">
        <x:f>IF(A41="","",IF(NOT(OR(EXACT(C41,"Google Search AI features"),EXACT(C41,"Bing / Microsoft AI experiences"),EXACT(C41,"ChatGPT search"),EXACT(C41,"Other observed answer surface"))),"INVALID - PLATFORM TOKEN",IF(NOT(OR(EXACT(G41,"CITED"),EXACT(G41,"NOT CITED"),EXACT(G41,"UNCLEAR"))),"INVALID - CITATION TOKEN",IF(NOT(OR(EXACT(M41,"MENTIONED"),EXACT(M41,"NOT MENTIONED"),EXACT(M41,"UNCLEAR"))),"INVALID - MENTION TOKEN",IF(NOT(OR(EXACT(N41,"REPRODUCED"),EXACT(N41,"NOT REPRODUCED"),EXACT(N41,"NOT RETESTED"))),"INVALID - REPRODUCTION TOKEN",IF(COUNTIF($A$6:$A$205,A41)&gt;1,"INVALID - DUPLICATE ID",IF(G41="CITED",IF(AND(I41&lt;&gt;"",NOT(OR(EXACT(I41,"OFFICIAL / FIRST-PARTY AUTHORITY"),EXACT(I41,"PRIMARY EVIDENCE"),EXACT(I41,"SPECIALIST INTERPRETATION"),EXACT(I41,"PUBLISHER / REFERENCE"),EXACT(I41,"COMMERCIAL SOURCE"),EXACT(I41,"COMMUNITY / WITNESS"),EXACT(I41,"DIRECTORY / MARKETPLACE"),EXACT(I41,"UNRESOLVED"),EXACT(I41,"NOT APPLICABLE")))),"INVALID - SOURCE ROLE TOKEN",IF(AND(L41&lt;&gt;"",NOT(OR(EXACT(L41,"ENTAILS"),EXACT(L41,"PARTIAL"),EXACT(L41,"CONTEXT"),EXACT(L41,"CONTRADICTS"),EXACT(L41,"STALE / JURISDICTION MISMATCH"),EXACT(L41,"ORPHAN / CIRCULAR"),EXACT(L41,"NOT CHECKED"),EXACT(L41,"NOT APPLICABLE")))),"INVALID - SUPPORT TOKEN",IF(OR(I41="NOT APPLICABLE",L41="NOT APPLICABLE"),"INVALID - CITED DETAIL CONTRADICTION","VALID"))),IF(G41="NOT CITED",IF(OR(H41&lt;&gt;"",J41&lt;&gt;"",K41&lt;&gt;"",AND(I41&lt;&gt;"NOT APPLICABLE",I41&lt;&gt;""),AND(L41&lt;&gt;"NOT APPLICABLE",L41&lt;&gt;"")),"INVALID - NOT CITED DETAIL CONTRADICTION","VALID"),IF(G41="UNCLEAR",IF(OR(H41&lt;&gt;"",J41&lt;&gt;"",K41&lt;&gt;"",AND(I41&lt;&gt;"NOT APPLICABLE",I41&lt;&gt;""),AND(L41&lt;&gt;"NOT APPLICABLE",L41&lt;&gt;"")),"INVALID - UNCLEAR DETAIL CONTRADICTION","VALID"),"INVALID - CITATION TOKEN")))))))))</x:f>
      </x:c>
      <x:c r="S41" s="47" t="str">
        <x:f>IF(A41="","",IF(P41&lt;&gt;"SCOPE MATCH",P41,IF(R41&lt;&gt;"VALID",R41,IF(Q41&lt;&gt;"COMPLETE",Q41,IF(G41="UNCLEAR","EVIDENCE INSUFFICIENT - CITATION PRESENCE",IF(G41="NOT CITED","NO CITATION OBSERVED",IF(L41="NOT CHECKED","EVIDENCE INSUFFICIENT - PASSAGE",IF(L41="CONTRADICTS","CITATION SUPPORT CONTRADICTED",IF(L41="ORPHAN / CIRCULAR","EVIDENCE INSUFFICIENT - PROVENANCE",IF(L41="STALE / JURISDICTION MISMATCH","CITATION SUPPORT STALE / MISMATCHED",IF(L41="CONTEXT","CITATION CONTEXT ONLY",IF(L41="PARTIAL","CITATION SUPPORT PARTIAL",IF(AND(L41="ENTAILS",N41="REPRODUCED"),"REPEATABLE WITHIN SAMPLE",IF(AND(L41="ENTAILS",N41="NOT REPRODUCED"),"CITATION SUPPORT VERIFIED - NOT REPRODUCED",IF(L41="ENTAILS","CITATION SUPPORT VERIFIED","EVIDENCE INSUFFICIENT")))))))))))))))</x:f>
      </x:c>
      <x:c r="T41" s="47" t="str">
        <x:f>IF(A41="","",IF(OR(LEFT(S41,21)="EVIDENCE INSUFFICIENT",LEFT(S41,7)="INVALID"),"NOT READY","READY"))</x:f>
      </x:c>
    </x:row>
    <x:row r="42">
      <x:c r="A42" s="39"/>
      <x:c r="B42" s="39"/>
      <x:c r="C42" s="39"/>
      <x:c r="D42" s="39"/>
      <x:c r="E42" s="52"/>
      <x:c r="F42" s="39"/>
      <x:c r="G42" s="39"/>
      <x:c r="H42" s="39"/>
      <x:c r="I42" s="39"/>
      <x:c r="J42" s="39"/>
      <x:c r="K42" s="39"/>
      <x:c r="L42" s="39"/>
      <x:c r="M42" s="39"/>
      <x:c r="N42" s="39"/>
      <x:c r="O42" s="39"/>
      <x:c r="P42" s="47" t="str">
        <x:f>IF(A42="","",IF(OR(B42="",C42="",D42="",E42=""),"EVIDENCE INSUFFICIENT - SCOPE FIELD",IF(AND(C42=START!$B$6,D42=START!$B$7,E42&gt;=START!$B$8,E42&lt;=START!$B$9),"SCOPE MATCH","INVALID - OUT OF SCOPE")))</x:f>
      </x:c>
      <x:c r="Q42" s="47" t="str">
        <x:f>IF(A42="","",IF(OR(B42="",C42="",D42="",E42="",F42="",G42="",M42="",N42="",O42=""),"EVIDENCE INSUFFICIENT - REQUIRED FIELD",IF(G42="CITED",IF(H42="","EVIDENCE INSUFFICIENT - CITED URL",IF(OR(I42="",I42="UNRESOLVED"),"EVIDENCE INSUFFICIENT - SOURCE ROLE",IF(OR(J42="",K42="",L42=""),"EVIDENCE INSUFFICIENT - PASSAGE","COMPLETE"))),IF(OR(G42="NOT CITED",G42="UNCLEAR"),"COMPLETE","EVIDENCE INSUFFICIENT - CITATION STATUS"))))</x:f>
      </x:c>
      <x:c r="R42" s="47" t="str">
        <x:f>IF(A42="","",IF(NOT(OR(EXACT(C42,"Google Search AI features"),EXACT(C42,"Bing / Microsoft AI experiences"),EXACT(C42,"ChatGPT search"),EXACT(C42,"Other observed answer surface"))),"INVALID - PLATFORM TOKEN",IF(NOT(OR(EXACT(G42,"CITED"),EXACT(G42,"NOT CITED"),EXACT(G42,"UNCLEAR"))),"INVALID - CITATION TOKEN",IF(NOT(OR(EXACT(M42,"MENTIONED"),EXACT(M42,"NOT MENTIONED"),EXACT(M42,"UNCLEAR"))),"INVALID - MENTION TOKEN",IF(NOT(OR(EXACT(N42,"REPRODUCED"),EXACT(N42,"NOT REPRODUCED"),EXACT(N42,"NOT RETESTED"))),"INVALID - REPRODUCTION TOKEN",IF(COUNTIF($A$6:$A$205,A42)&gt;1,"INVALID - DUPLICATE ID",IF(G42="CITED",IF(AND(I42&lt;&gt;"",NOT(OR(EXACT(I42,"OFFICIAL / FIRST-PARTY AUTHORITY"),EXACT(I42,"PRIMARY EVIDENCE"),EXACT(I42,"SPECIALIST INTERPRETATION"),EXACT(I42,"PUBLISHER / REFERENCE"),EXACT(I42,"COMMERCIAL SOURCE"),EXACT(I42,"COMMUNITY / WITNESS"),EXACT(I42,"DIRECTORY / MARKETPLACE"),EXACT(I42,"UNRESOLVED"),EXACT(I42,"NOT APPLICABLE")))),"INVALID - SOURCE ROLE TOKEN",IF(AND(L42&lt;&gt;"",NOT(OR(EXACT(L42,"ENTAILS"),EXACT(L42,"PARTIAL"),EXACT(L42,"CONTEXT"),EXACT(L42,"CONTRADICTS"),EXACT(L42,"STALE / JURISDICTION MISMATCH"),EXACT(L42,"ORPHAN / CIRCULAR"),EXACT(L42,"NOT CHECKED"),EXACT(L42,"NOT APPLICABLE")))),"INVALID - SUPPORT TOKEN",IF(OR(I42="NOT APPLICABLE",L42="NOT APPLICABLE"),"INVALID - CITED DETAIL CONTRADICTION","VALID"))),IF(G42="NOT CITED",IF(OR(H42&lt;&gt;"",J42&lt;&gt;"",K42&lt;&gt;"",AND(I42&lt;&gt;"NOT APPLICABLE",I42&lt;&gt;""),AND(L42&lt;&gt;"NOT APPLICABLE",L42&lt;&gt;"")),"INVALID - NOT CITED DETAIL CONTRADICTION","VALID"),IF(G42="UNCLEAR",IF(OR(H42&lt;&gt;"",J42&lt;&gt;"",K42&lt;&gt;"",AND(I42&lt;&gt;"NOT APPLICABLE",I42&lt;&gt;""),AND(L42&lt;&gt;"NOT APPLICABLE",L42&lt;&gt;"")),"INVALID - UNCLEAR DETAIL CONTRADICTION","VALID"),"INVALID - CITATION TOKEN")))))))))</x:f>
      </x:c>
      <x:c r="S42" s="47" t="str">
        <x:f>IF(A42="","",IF(P42&lt;&gt;"SCOPE MATCH",P42,IF(R42&lt;&gt;"VALID",R42,IF(Q42&lt;&gt;"COMPLETE",Q42,IF(G42="UNCLEAR","EVIDENCE INSUFFICIENT - CITATION PRESENCE",IF(G42="NOT CITED","NO CITATION OBSERVED",IF(L42="NOT CHECKED","EVIDENCE INSUFFICIENT - PASSAGE",IF(L42="CONTRADICTS","CITATION SUPPORT CONTRADICTED",IF(L42="ORPHAN / CIRCULAR","EVIDENCE INSUFFICIENT - PROVENANCE",IF(L42="STALE / JURISDICTION MISMATCH","CITATION SUPPORT STALE / MISMATCHED",IF(L42="CONTEXT","CITATION CONTEXT ONLY",IF(L42="PARTIAL","CITATION SUPPORT PARTIAL",IF(AND(L42="ENTAILS",N42="REPRODUCED"),"REPEATABLE WITHIN SAMPLE",IF(AND(L42="ENTAILS",N42="NOT REPRODUCED"),"CITATION SUPPORT VERIFIED - NOT REPRODUCED",IF(L42="ENTAILS","CITATION SUPPORT VERIFIED","EVIDENCE INSUFFICIENT")))))))))))))))</x:f>
      </x:c>
      <x:c r="T42" s="47" t="str">
        <x:f>IF(A42="","",IF(OR(LEFT(S42,21)="EVIDENCE INSUFFICIENT",LEFT(S42,7)="INVALID"),"NOT READY","READY"))</x:f>
      </x:c>
    </x:row>
    <x:row r="43">
      <x:c r="A43" s="39"/>
      <x:c r="B43" s="39"/>
      <x:c r="C43" s="39"/>
      <x:c r="D43" s="39"/>
      <x:c r="E43" s="52"/>
      <x:c r="F43" s="39"/>
      <x:c r="G43" s="39"/>
      <x:c r="H43" s="39"/>
      <x:c r="I43" s="39"/>
      <x:c r="J43" s="39"/>
      <x:c r="K43" s="39"/>
      <x:c r="L43" s="39"/>
      <x:c r="M43" s="39"/>
      <x:c r="N43" s="39"/>
      <x:c r="O43" s="39"/>
      <x:c r="P43" s="47" t="str">
        <x:f>IF(A43="","",IF(OR(B43="",C43="",D43="",E43=""),"EVIDENCE INSUFFICIENT - SCOPE FIELD",IF(AND(C43=START!$B$6,D43=START!$B$7,E43&gt;=START!$B$8,E43&lt;=START!$B$9),"SCOPE MATCH","INVALID - OUT OF SCOPE")))</x:f>
      </x:c>
      <x:c r="Q43" s="47" t="str">
        <x:f>IF(A43="","",IF(OR(B43="",C43="",D43="",E43="",F43="",G43="",M43="",N43="",O43=""),"EVIDENCE INSUFFICIENT - REQUIRED FIELD",IF(G43="CITED",IF(H43="","EVIDENCE INSUFFICIENT - CITED URL",IF(OR(I43="",I43="UNRESOLVED"),"EVIDENCE INSUFFICIENT - SOURCE ROLE",IF(OR(J43="",K43="",L43=""),"EVIDENCE INSUFFICIENT - PASSAGE","COMPLETE"))),IF(OR(G43="NOT CITED",G43="UNCLEAR"),"COMPLETE","EVIDENCE INSUFFICIENT - CITATION STATUS"))))</x:f>
      </x:c>
      <x:c r="R43" s="47" t="str">
        <x:f>IF(A43="","",IF(NOT(OR(EXACT(C43,"Google Search AI features"),EXACT(C43,"Bing / Microsoft AI experiences"),EXACT(C43,"ChatGPT search"),EXACT(C43,"Other observed answer surface"))),"INVALID - PLATFORM TOKEN",IF(NOT(OR(EXACT(G43,"CITED"),EXACT(G43,"NOT CITED"),EXACT(G43,"UNCLEAR"))),"INVALID - CITATION TOKEN",IF(NOT(OR(EXACT(M43,"MENTIONED"),EXACT(M43,"NOT MENTIONED"),EXACT(M43,"UNCLEAR"))),"INVALID - MENTION TOKEN",IF(NOT(OR(EXACT(N43,"REPRODUCED"),EXACT(N43,"NOT REPRODUCED"),EXACT(N43,"NOT RETESTED"))),"INVALID - REPRODUCTION TOKEN",IF(COUNTIF($A$6:$A$205,A43)&gt;1,"INVALID - DUPLICATE ID",IF(G43="CITED",IF(AND(I43&lt;&gt;"",NOT(OR(EXACT(I43,"OFFICIAL / FIRST-PARTY AUTHORITY"),EXACT(I43,"PRIMARY EVIDENCE"),EXACT(I43,"SPECIALIST INTERPRETATION"),EXACT(I43,"PUBLISHER / REFERENCE"),EXACT(I43,"COMMERCIAL SOURCE"),EXACT(I43,"COMMUNITY / WITNESS"),EXACT(I43,"DIRECTORY / MARKETPLACE"),EXACT(I43,"UNRESOLVED"),EXACT(I43,"NOT APPLICABLE")))),"INVALID - SOURCE ROLE TOKEN",IF(AND(L43&lt;&gt;"",NOT(OR(EXACT(L43,"ENTAILS"),EXACT(L43,"PARTIAL"),EXACT(L43,"CONTEXT"),EXACT(L43,"CONTRADICTS"),EXACT(L43,"STALE / JURISDICTION MISMATCH"),EXACT(L43,"ORPHAN / CIRCULAR"),EXACT(L43,"NOT CHECKED"),EXACT(L43,"NOT APPLICABLE")))),"INVALID - SUPPORT TOKEN",IF(OR(I43="NOT APPLICABLE",L43="NOT APPLICABLE"),"INVALID - CITED DETAIL CONTRADICTION","VALID"))),IF(G43="NOT CITED",IF(OR(H43&lt;&gt;"",J43&lt;&gt;"",K43&lt;&gt;"",AND(I43&lt;&gt;"NOT APPLICABLE",I43&lt;&gt;""),AND(L43&lt;&gt;"NOT APPLICABLE",L43&lt;&gt;"")),"INVALID - NOT CITED DETAIL CONTRADICTION","VALID"),IF(G43="UNCLEAR",IF(OR(H43&lt;&gt;"",J43&lt;&gt;"",K43&lt;&gt;"",AND(I43&lt;&gt;"NOT APPLICABLE",I43&lt;&gt;""),AND(L43&lt;&gt;"NOT APPLICABLE",L43&lt;&gt;"")),"INVALID - UNCLEAR DETAIL CONTRADICTION","VALID"),"INVALID - CITATION TOKEN")))))))))</x:f>
      </x:c>
      <x:c r="S43" s="47" t="str">
        <x:f>IF(A43="","",IF(P43&lt;&gt;"SCOPE MATCH",P43,IF(R43&lt;&gt;"VALID",R43,IF(Q43&lt;&gt;"COMPLETE",Q43,IF(G43="UNCLEAR","EVIDENCE INSUFFICIENT - CITATION PRESENCE",IF(G43="NOT CITED","NO CITATION OBSERVED",IF(L43="NOT CHECKED","EVIDENCE INSUFFICIENT - PASSAGE",IF(L43="CONTRADICTS","CITATION SUPPORT CONTRADICTED",IF(L43="ORPHAN / CIRCULAR","EVIDENCE INSUFFICIENT - PROVENANCE",IF(L43="STALE / JURISDICTION MISMATCH","CITATION SUPPORT STALE / MISMATCHED",IF(L43="CONTEXT","CITATION CONTEXT ONLY",IF(L43="PARTIAL","CITATION SUPPORT PARTIAL",IF(AND(L43="ENTAILS",N43="REPRODUCED"),"REPEATABLE WITHIN SAMPLE",IF(AND(L43="ENTAILS",N43="NOT REPRODUCED"),"CITATION SUPPORT VERIFIED - NOT REPRODUCED",IF(L43="ENTAILS","CITATION SUPPORT VERIFIED","EVIDENCE INSUFFICIENT")))))))))))))))</x:f>
      </x:c>
      <x:c r="T43" s="47" t="str">
        <x:f>IF(A43="","",IF(OR(LEFT(S43,21)="EVIDENCE INSUFFICIENT",LEFT(S43,7)="INVALID"),"NOT READY","READY"))</x:f>
      </x:c>
    </x:row>
    <x:row r="44">
      <x:c r="A44" s="39"/>
      <x:c r="B44" s="39"/>
      <x:c r="C44" s="39"/>
      <x:c r="D44" s="39"/>
      <x:c r="E44" s="52"/>
      <x:c r="F44" s="39"/>
      <x:c r="G44" s="39"/>
      <x:c r="H44" s="39"/>
      <x:c r="I44" s="39"/>
      <x:c r="J44" s="39"/>
      <x:c r="K44" s="39"/>
      <x:c r="L44" s="39"/>
      <x:c r="M44" s="39"/>
      <x:c r="N44" s="39"/>
      <x:c r="O44" s="39"/>
      <x:c r="P44" s="47" t="str">
        <x:f>IF(A44="","",IF(OR(B44="",C44="",D44="",E44=""),"EVIDENCE INSUFFICIENT - SCOPE FIELD",IF(AND(C44=START!$B$6,D44=START!$B$7,E44&gt;=START!$B$8,E44&lt;=START!$B$9),"SCOPE MATCH","INVALID - OUT OF SCOPE")))</x:f>
      </x:c>
      <x:c r="Q44" s="47" t="str">
        <x:f>IF(A44="","",IF(OR(B44="",C44="",D44="",E44="",F44="",G44="",M44="",N44="",O44=""),"EVIDENCE INSUFFICIENT - REQUIRED FIELD",IF(G44="CITED",IF(H44="","EVIDENCE INSUFFICIENT - CITED URL",IF(OR(I44="",I44="UNRESOLVED"),"EVIDENCE INSUFFICIENT - SOURCE ROLE",IF(OR(J44="",K44="",L44=""),"EVIDENCE INSUFFICIENT - PASSAGE","COMPLETE"))),IF(OR(G44="NOT CITED",G44="UNCLEAR"),"COMPLETE","EVIDENCE INSUFFICIENT - CITATION STATUS"))))</x:f>
      </x:c>
      <x:c r="R44" s="47" t="str">
        <x:f>IF(A44="","",IF(NOT(OR(EXACT(C44,"Google Search AI features"),EXACT(C44,"Bing / Microsoft AI experiences"),EXACT(C44,"ChatGPT search"),EXACT(C44,"Other observed answer surface"))),"INVALID - PLATFORM TOKEN",IF(NOT(OR(EXACT(G44,"CITED"),EXACT(G44,"NOT CITED"),EXACT(G44,"UNCLEAR"))),"INVALID - CITATION TOKEN",IF(NOT(OR(EXACT(M44,"MENTIONED"),EXACT(M44,"NOT MENTIONED"),EXACT(M44,"UNCLEAR"))),"INVALID - MENTION TOKEN",IF(NOT(OR(EXACT(N44,"REPRODUCED"),EXACT(N44,"NOT REPRODUCED"),EXACT(N44,"NOT RETESTED"))),"INVALID - REPRODUCTION TOKEN",IF(COUNTIF($A$6:$A$205,A44)&gt;1,"INVALID - DUPLICATE ID",IF(G44="CITED",IF(AND(I44&lt;&gt;"",NOT(OR(EXACT(I44,"OFFICIAL / FIRST-PARTY AUTHORITY"),EXACT(I44,"PRIMARY EVIDENCE"),EXACT(I44,"SPECIALIST INTERPRETATION"),EXACT(I44,"PUBLISHER / REFERENCE"),EXACT(I44,"COMMERCIAL SOURCE"),EXACT(I44,"COMMUNITY / WITNESS"),EXACT(I44,"DIRECTORY / MARKETPLACE"),EXACT(I44,"UNRESOLVED"),EXACT(I44,"NOT APPLICABLE")))),"INVALID - SOURCE ROLE TOKEN",IF(AND(L44&lt;&gt;"",NOT(OR(EXACT(L44,"ENTAILS"),EXACT(L44,"PARTIAL"),EXACT(L44,"CONTEXT"),EXACT(L44,"CONTRADICTS"),EXACT(L44,"STALE / JURISDICTION MISMATCH"),EXACT(L44,"ORPHAN / CIRCULAR"),EXACT(L44,"NOT CHECKED"),EXACT(L44,"NOT APPLICABLE")))),"INVALID - SUPPORT TOKEN",IF(OR(I44="NOT APPLICABLE",L44="NOT APPLICABLE"),"INVALID - CITED DETAIL CONTRADICTION","VALID"))),IF(G44="NOT CITED",IF(OR(H44&lt;&gt;"",J44&lt;&gt;"",K44&lt;&gt;"",AND(I44&lt;&gt;"NOT APPLICABLE",I44&lt;&gt;""),AND(L44&lt;&gt;"NOT APPLICABLE",L44&lt;&gt;"")),"INVALID - NOT CITED DETAIL CONTRADICTION","VALID"),IF(G44="UNCLEAR",IF(OR(H44&lt;&gt;"",J44&lt;&gt;"",K44&lt;&gt;"",AND(I44&lt;&gt;"NOT APPLICABLE",I44&lt;&gt;""),AND(L44&lt;&gt;"NOT APPLICABLE",L44&lt;&gt;"")),"INVALID - UNCLEAR DETAIL CONTRADICTION","VALID"),"INVALID - CITATION TOKEN")))))))))</x:f>
      </x:c>
      <x:c r="S44" s="47" t="str">
        <x:f>IF(A44="","",IF(P44&lt;&gt;"SCOPE MATCH",P44,IF(R44&lt;&gt;"VALID",R44,IF(Q44&lt;&gt;"COMPLETE",Q44,IF(G44="UNCLEAR","EVIDENCE INSUFFICIENT - CITATION PRESENCE",IF(G44="NOT CITED","NO CITATION OBSERVED",IF(L44="NOT CHECKED","EVIDENCE INSUFFICIENT - PASSAGE",IF(L44="CONTRADICTS","CITATION SUPPORT CONTRADICTED",IF(L44="ORPHAN / CIRCULAR","EVIDENCE INSUFFICIENT - PROVENANCE",IF(L44="STALE / JURISDICTION MISMATCH","CITATION SUPPORT STALE / MISMATCHED",IF(L44="CONTEXT","CITATION CONTEXT ONLY",IF(L44="PARTIAL","CITATION SUPPORT PARTIAL",IF(AND(L44="ENTAILS",N44="REPRODUCED"),"REPEATABLE WITHIN SAMPLE",IF(AND(L44="ENTAILS",N44="NOT REPRODUCED"),"CITATION SUPPORT VERIFIED - NOT REPRODUCED",IF(L44="ENTAILS","CITATION SUPPORT VERIFIED","EVIDENCE INSUFFICIENT")))))))))))))))</x:f>
      </x:c>
      <x:c r="T44" s="47" t="str">
        <x:f>IF(A44="","",IF(OR(LEFT(S44,21)="EVIDENCE INSUFFICIENT",LEFT(S44,7)="INVALID"),"NOT READY","READY"))</x:f>
      </x:c>
    </x:row>
    <x:row r="45">
      <x:c r="A45" s="39"/>
      <x:c r="B45" s="39"/>
      <x:c r="C45" s="39"/>
      <x:c r="D45" s="39"/>
      <x:c r="E45" s="52"/>
      <x:c r="F45" s="39"/>
      <x:c r="G45" s="39"/>
      <x:c r="H45" s="39"/>
      <x:c r="I45" s="39"/>
      <x:c r="J45" s="39"/>
      <x:c r="K45" s="39"/>
      <x:c r="L45" s="39"/>
      <x:c r="M45" s="39"/>
      <x:c r="N45" s="39"/>
      <x:c r="O45" s="39"/>
      <x:c r="P45" s="47" t="str">
        <x:f>IF(A45="","",IF(OR(B45="",C45="",D45="",E45=""),"EVIDENCE INSUFFICIENT - SCOPE FIELD",IF(AND(C45=START!$B$6,D45=START!$B$7,E45&gt;=START!$B$8,E45&lt;=START!$B$9),"SCOPE MATCH","INVALID - OUT OF SCOPE")))</x:f>
      </x:c>
      <x:c r="Q45" s="47" t="str">
        <x:f>IF(A45="","",IF(OR(B45="",C45="",D45="",E45="",F45="",G45="",M45="",N45="",O45=""),"EVIDENCE INSUFFICIENT - REQUIRED FIELD",IF(G45="CITED",IF(H45="","EVIDENCE INSUFFICIENT - CITED URL",IF(OR(I45="",I45="UNRESOLVED"),"EVIDENCE INSUFFICIENT - SOURCE ROLE",IF(OR(J45="",K45="",L45=""),"EVIDENCE INSUFFICIENT - PASSAGE","COMPLETE"))),IF(OR(G45="NOT CITED",G45="UNCLEAR"),"COMPLETE","EVIDENCE INSUFFICIENT - CITATION STATUS"))))</x:f>
      </x:c>
      <x:c r="R45" s="47" t="str">
        <x:f>IF(A45="","",IF(NOT(OR(EXACT(C45,"Google Search AI features"),EXACT(C45,"Bing / Microsoft AI experiences"),EXACT(C45,"ChatGPT search"),EXACT(C45,"Other observed answer surface"))),"INVALID - PLATFORM TOKEN",IF(NOT(OR(EXACT(G45,"CITED"),EXACT(G45,"NOT CITED"),EXACT(G45,"UNCLEAR"))),"INVALID - CITATION TOKEN",IF(NOT(OR(EXACT(M45,"MENTIONED"),EXACT(M45,"NOT MENTIONED"),EXACT(M45,"UNCLEAR"))),"INVALID - MENTION TOKEN",IF(NOT(OR(EXACT(N45,"REPRODUCED"),EXACT(N45,"NOT REPRODUCED"),EXACT(N45,"NOT RETESTED"))),"INVALID - REPRODUCTION TOKEN",IF(COUNTIF($A$6:$A$205,A45)&gt;1,"INVALID - DUPLICATE ID",IF(G45="CITED",IF(AND(I45&lt;&gt;"",NOT(OR(EXACT(I45,"OFFICIAL / FIRST-PARTY AUTHORITY"),EXACT(I45,"PRIMARY EVIDENCE"),EXACT(I45,"SPECIALIST INTERPRETATION"),EXACT(I45,"PUBLISHER / REFERENCE"),EXACT(I45,"COMMERCIAL SOURCE"),EXACT(I45,"COMMUNITY / WITNESS"),EXACT(I45,"DIRECTORY / MARKETPLACE"),EXACT(I45,"UNRESOLVED"),EXACT(I45,"NOT APPLICABLE")))),"INVALID - SOURCE ROLE TOKEN",IF(AND(L45&lt;&gt;"",NOT(OR(EXACT(L45,"ENTAILS"),EXACT(L45,"PARTIAL"),EXACT(L45,"CONTEXT"),EXACT(L45,"CONTRADICTS"),EXACT(L45,"STALE / JURISDICTION MISMATCH"),EXACT(L45,"ORPHAN / CIRCULAR"),EXACT(L45,"NOT CHECKED"),EXACT(L45,"NOT APPLICABLE")))),"INVALID - SUPPORT TOKEN",IF(OR(I45="NOT APPLICABLE",L45="NOT APPLICABLE"),"INVALID - CITED DETAIL CONTRADICTION","VALID"))),IF(G45="NOT CITED",IF(OR(H45&lt;&gt;"",J45&lt;&gt;"",K45&lt;&gt;"",AND(I45&lt;&gt;"NOT APPLICABLE",I45&lt;&gt;""),AND(L45&lt;&gt;"NOT APPLICABLE",L45&lt;&gt;"")),"INVALID - NOT CITED DETAIL CONTRADICTION","VALID"),IF(G45="UNCLEAR",IF(OR(H45&lt;&gt;"",J45&lt;&gt;"",K45&lt;&gt;"",AND(I45&lt;&gt;"NOT APPLICABLE",I45&lt;&gt;""),AND(L45&lt;&gt;"NOT APPLICABLE",L45&lt;&gt;"")),"INVALID - UNCLEAR DETAIL CONTRADICTION","VALID"),"INVALID - CITATION TOKEN")))))))))</x:f>
      </x:c>
      <x:c r="S45" s="47" t="str">
        <x:f>IF(A45="","",IF(P45&lt;&gt;"SCOPE MATCH",P45,IF(R45&lt;&gt;"VALID",R45,IF(Q45&lt;&gt;"COMPLETE",Q45,IF(G45="UNCLEAR","EVIDENCE INSUFFICIENT - CITATION PRESENCE",IF(G45="NOT CITED","NO CITATION OBSERVED",IF(L45="NOT CHECKED","EVIDENCE INSUFFICIENT - PASSAGE",IF(L45="CONTRADICTS","CITATION SUPPORT CONTRADICTED",IF(L45="ORPHAN / CIRCULAR","EVIDENCE INSUFFICIENT - PROVENANCE",IF(L45="STALE / JURISDICTION MISMATCH","CITATION SUPPORT STALE / MISMATCHED",IF(L45="CONTEXT","CITATION CONTEXT ONLY",IF(L45="PARTIAL","CITATION SUPPORT PARTIAL",IF(AND(L45="ENTAILS",N45="REPRODUCED"),"REPEATABLE WITHIN SAMPLE",IF(AND(L45="ENTAILS",N45="NOT REPRODUCED"),"CITATION SUPPORT VERIFIED - NOT REPRODUCED",IF(L45="ENTAILS","CITATION SUPPORT VERIFIED","EVIDENCE INSUFFICIENT")))))))))))))))</x:f>
      </x:c>
      <x:c r="T45" s="47" t="str">
        <x:f>IF(A45="","",IF(OR(LEFT(S45,21)="EVIDENCE INSUFFICIENT",LEFT(S45,7)="INVALID"),"NOT READY","READY"))</x:f>
      </x:c>
    </x:row>
    <x:row r="46">
      <x:c r="A46" s="39"/>
      <x:c r="B46" s="39"/>
      <x:c r="C46" s="39"/>
      <x:c r="D46" s="39"/>
      <x:c r="E46" s="52"/>
      <x:c r="F46" s="39"/>
      <x:c r="G46" s="39"/>
      <x:c r="H46" s="39"/>
      <x:c r="I46" s="39"/>
      <x:c r="J46" s="39"/>
      <x:c r="K46" s="39"/>
      <x:c r="L46" s="39"/>
      <x:c r="M46" s="39"/>
      <x:c r="N46" s="39"/>
      <x:c r="O46" s="39"/>
      <x:c r="P46" s="47" t="str">
        <x:f>IF(A46="","",IF(OR(B46="",C46="",D46="",E46=""),"EVIDENCE INSUFFICIENT - SCOPE FIELD",IF(AND(C46=START!$B$6,D46=START!$B$7,E46&gt;=START!$B$8,E46&lt;=START!$B$9),"SCOPE MATCH","INVALID - OUT OF SCOPE")))</x:f>
      </x:c>
      <x:c r="Q46" s="47" t="str">
        <x:f>IF(A46="","",IF(OR(B46="",C46="",D46="",E46="",F46="",G46="",M46="",N46="",O46=""),"EVIDENCE INSUFFICIENT - REQUIRED FIELD",IF(G46="CITED",IF(H46="","EVIDENCE INSUFFICIENT - CITED URL",IF(OR(I46="",I46="UNRESOLVED"),"EVIDENCE INSUFFICIENT - SOURCE ROLE",IF(OR(J46="",K46="",L46=""),"EVIDENCE INSUFFICIENT - PASSAGE","COMPLETE"))),IF(OR(G46="NOT CITED",G46="UNCLEAR"),"COMPLETE","EVIDENCE INSUFFICIENT - CITATION STATUS"))))</x:f>
      </x:c>
      <x:c r="R46" s="47" t="str">
        <x:f>IF(A46="","",IF(NOT(OR(EXACT(C46,"Google Search AI features"),EXACT(C46,"Bing / Microsoft AI experiences"),EXACT(C46,"ChatGPT search"),EXACT(C46,"Other observed answer surface"))),"INVALID - PLATFORM TOKEN",IF(NOT(OR(EXACT(G46,"CITED"),EXACT(G46,"NOT CITED"),EXACT(G46,"UNCLEAR"))),"INVALID - CITATION TOKEN",IF(NOT(OR(EXACT(M46,"MENTIONED"),EXACT(M46,"NOT MENTIONED"),EXACT(M46,"UNCLEAR"))),"INVALID - MENTION TOKEN",IF(NOT(OR(EXACT(N46,"REPRODUCED"),EXACT(N46,"NOT REPRODUCED"),EXACT(N46,"NOT RETESTED"))),"INVALID - REPRODUCTION TOKEN",IF(COUNTIF($A$6:$A$205,A46)&gt;1,"INVALID - DUPLICATE ID",IF(G46="CITED",IF(AND(I46&lt;&gt;"",NOT(OR(EXACT(I46,"OFFICIAL / FIRST-PARTY AUTHORITY"),EXACT(I46,"PRIMARY EVIDENCE"),EXACT(I46,"SPECIALIST INTERPRETATION"),EXACT(I46,"PUBLISHER / REFERENCE"),EXACT(I46,"COMMERCIAL SOURCE"),EXACT(I46,"COMMUNITY / WITNESS"),EXACT(I46,"DIRECTORY / MARKETPLACE"),EXACT(I46,"UNRESOLVED"),EXACT(I46,"NOT APPLICABLE")))),"INVALID - SOURCE ROLE TOKEN",IF(AND(L46&lt;&gt;"",NOT(OR(EXACT(L46,"ENTAILS"),EXACT(L46,"PARTIAL"),EXACT(L46,"CONTEXT"),EXACT(L46,"CONTRADICTS"),EXACT(L46,"STALE / JURISDICTION MISMATCH"),EXACT(L46,"ORPHAN / CIRCULAR"),EXACT(L46,"NOT CHECKED"),EXACT(L46,"NOT APPLICABLE")))),"INVALID - SUPPORT TOKEN",IF(OR(I46="NOT APPLICABLE",L46="NOT APPLICABLE"),"INVALID - CITED DETAIL CONTRADICTION","VALID"))),IF(G46="NOT CITED",IF(OR(H46&lt;&gt;"",J46&lt;&gt;"",K46&lt;&gt;"",AND(I46&lt;&gt;"NOT APPLICABLE",I46&lt;&gt;""),AND(L46&lt;&gt;"NOT APPLICABLE",L46&lt;&gt;"")),"INVALID - NOT CITED DETAIL CONTRADICTION","VALID"),IF(G46="UNCLEAR",IF(OR(H46&lt;&gt;"",J46&lt;&gt;"",K46&lt;&gt;"",AND(I46&lt;&gt;"NOT APPLICABLE",I46&lt;&gt;""),AND(L46&lt;&gt;"NOT APPLICABLE",L46&lt;&gt;"")),"INVALID - UNCLEAR DETAIL CONTRADICTION","VALID"),"INVALID - CITATION TOKEN")))))))))</x:f>
      </x:c>
      <x:c r="S46" s="47" t="str">
        <x:f>IF(A46="","",IF(P46&lt;&gt;"SCOPE MATCH",P46,IF(R46&lt;&gt;"VALID",R46,IF(Q46&lt;&gt;"COMPLETE",Q46,IF(G46="UNCLEAR","EVIDENCE INSUFFICIENT - CITATION PRESENCE",IF(G46="NOT CITED","NO CITATION OBSERVED",IF(L46="NOT CHECKED","EVIDENCE INSUFFICIENT - PASSAGE",IF(L46="CONTRADICTS","CITATION SUPPORT CONTRADICTED",IF(L46="ORPHAN / CIRCULAR","EVIDENCE INSUFFICIENT - PROVENANCE",IF(L46="STALE / JURISDICTION MISMATCH","CITATION SUPPORT STALE / MISMATCHED",IF(L46="CONTEXT","CITATION CONTEXT ONLY",IF(L46="PARTIAL","CITATION SUPPORT PARTIAL",IF(AND(L46="ENTAILS",N46="REPRODUCED"),"REPEATABLE WITHIN SAMPLE",IF(AND(L46="ENTAILS",N46="NOT REPRODUCED"),"CITATION SUPPORT VERIFIED - NOT REPRODUCED",IF(L46="ENTAILS","CITATION SUPPORT VERIFIED","EVIDENCE INSUFFICIENT")))))))))))))))</x:f>
      </x:c>
      <x:c r="T46" s="47" t="str">
        <x:f>IF(A46="","",IF(OR(LEFT(S46,21)="EVIDENCE INSUFFICIENT",LEFT(S46,7)="INVALID"),"NOT READY","READY"))</x:f>
      </x:c>
    </x:row>
    <x:row r="47">
      <x:c r="A47" s="39"/>
      <x:c r="B47" s="39"/>
      <x:c r="C47" s="39"/>
      <x:c r="D47" s="39"/>
      <x:c r="E47" s="52"/>
      <x:c r="F47" s="39"/>
      <x:c r="G47" s="39"/>
      <x:c r="H47" s="39"/>
      <x:c r="I47" s="39"/>
      <x:c r="J47" s="39"/>
      <x:c r="K47" s="39"/>
      <x:c r="L47" s="39"/>
      <x:c r="M47" s="39"/>
      <x:c r="N47" s="39"/>
      <x:c r="O47" s="39"/>
      <x:c r="P47" s="47" t="str">
        <x:f>IF(A47="","",IF(OR(B47="",C47="",D47="",E47=""),"EVIDENCE INSUFFICIENT - SCOPE FIELD",IF(AND(C47=START!$B$6,D47=START!$B$7,E47&gt;=START!$B$8,E47&lt;=START!$B$9),"SCOPE MATCH","INVALID - OUT OF SCOPE")))</x:f>
      </x:c>
      <x:c r="Q47" s="47" t="str">
        <x:f>IF(A47="","",IF(OR(B47="",C47="",D47="",E47="",F47="",G47="",M47="",N47="",O47=""),"EVIDENCE INSUFFICIENT - REQUIRED FIELD",IF(G47="CITED",IF(H47="","EVIDENCE INSUFFICIENT - CITED URL",IF(OR(I47="",I47="UNRESOLVED"),"EVIDENCE INSUFFICIENT - SOURCE ROLE",IF(OR(J47="",K47="",L47=""),"EVIDENCE INSUFFICIENT - PASSAGE","COMPLETE"))),IF(OR(G47="NOT CITED",G47="UNCLEAR"),"COMPLETE","EVIDENCE INSUFFICIENT - CITATION STATUS"))))</x:f>
      </x:c>
      <x:c r="R47" s="47" t="str">
        <x:f>IF(A47="","",IF(NOT(OR(EXACT(C47,"Google Search AI features"),EXACT(C47,"Bing / Microsoft AI experiences"),EXACT(C47,"ChatGPT search"),EXACT(C47,"Other observed answer surface"))),"INVALID - PLATFORM TOKEN",IF(NOT(OR(EXACT(G47,"CITED"),EXACT(G47,"NOT CITED"),EXACT(G47,"UNCLEAR"))),"INVALID - CITATION TOKEN",IF(NOT(OR(EXACT(M47,"MENTIONED"),EXACT(M47,"NOT MENTIONED"),EXACT(M47,"UNCLEAR"))),"INVALID - MENTION TOKEN",IF(NOT(OR(EXACT(N47,"REPRODUCED"),EXACT(N47,"NOT REPRODUCED"),EXACT(N47,"NOT RETESTED"))),"INVALID - REPRODUCTION TOKEN",IF(COUNTIF($A$6:$A$205,A47)&gt;1,"INVALID - DUPLICATE ID",IF(G47="CITED",IF(AND(I47&lt;&gt;"",NOT(OR(EXACT(I47,"OFFICIAL / FIRST-PARTY AUTHORITY"),EXACT(I47,"PRIMARY EVIDENCE"),EXACT(I47,"SPECIALIST INTERPRETATION"),EXACT(I47,"PUBLISHER / REFERENCE"),EXACT(I47,"COMMERCIAL SOURCE"),EXACT(I47,"COMMUNITY / WITNESS"),EXACT(I47,"DIRECTORY / MARKETPLACE"),EXACT(I47,"UNRESOLVED"),EXACT(I47,"NOT APPLICABLE")))),"INVALID - SOURCE ROLE TOKEN",IF(AND(L47&lt;&gt;"",NOT(OR(EXACT(L47,"ENTAILS"),EXACT(L47,"PARTIAL"),EXACT(L47,"CONTEXT"),EXACT(L47,"CONTRADICTS"),EXACT(L47,"STALE / JURISDICTION MISMATCH"),EXACT(L47,"ORPHAN / CIRCULAR"),EXACT(L47,"NOT CHECKED"),EXACT(L47,"NOT APPLICABLE")))),"INVALID - SUPPORT TOKEN",IF(OR(I47="NOT APPLICABLE",L47="NOT APPLICABLE"),"INVALID - CITED DETAIL CONTRADICTION","VALID"))),IF(G47="NOT CITED",IF(OR(H47&lt;&gt;"",J47&lt;&gt;"",K47&lt;&gt;"",AND(I47&lt;&gt;"NOT APPLICABLE",I47&lt;&gt;""),AND(L47&lt;&gt;"NOT APPLICABLE",L47&lt;&gt;"")),"INVALID - NOT CITED DETAIL CONTRADICTION","VALID"),IF(G47="UNCLEAR",IF(OR(H47&lt;&gt;"",J47&lt;&gt;"",K47&lt;&gt;"",AND(I47&lt;&gt;"NOT APPLICABLE",I47&lt;&gt;""),AND(L47&lt;&gt;"NOT APPLICABLE",L47&lt;&gt;"")),"INVALID - UNCLEAR DETAIL CONTRADICTION","VALID"),"INVALID - CITATION TOKEN")))))))))</x:f>
      </x:c>
      <x:c r="S47" s="47" t="str">
        <x:f>IF(A47="","",IF(P47&lt;&gt;"SCOPE MATCH",P47,IF(R47&lt;&gt;"VALID",R47,IF(Q47&lt;&gt;"COMPLETE",Q47,IF(G47="UNCLEAR","EVIDENCE INSUFFICIENT - CITATION PRESENCE",IF(G47="NOT CITED","NO CITATION OBSERVED",IF(L47="NOT CHECKED","EVIDENCE INSUFFICIENT - PASSAGE",IF(L47="CONTRADICTS","CITATION SUPPORT CONTRADICTED",IF(L47="ORPHAN / CIRCULAR","EVIDENCE INSUFFICIENT - PROVENANCE",IF(L47="STALE / JURISDICTION MISMATCH","CITATION SUPPORT STALE / MISMATCHED",IF(L47="CONTEXT","CITATION CONTEXT ONLY",IF(L47="PARTIAL","CITATION SUPPORT PARTIAL",IF(AND(L47="ENTAILS",N47="REPRODUCED"),"REPEATABLE WITHIN SAMPLE",IF(AND(L47="ENTAILS",N47="NOT REPRODUCED"),"CITATION SUPPORT VERIFIED - NOT REPRODUCED",IF(L47="ENTAILS","CITATION SUPPORT VERIFIED","EVIDENCE INSUFFICIENT")))))))))))))))</x:f>
      </x:c>
      <x:c r="T47" s="47" t="str">
        <x:f>IF(A47="","",IF(OR(LEFT(S47,21)="EVIDENCE INSUFFICIENT",LEFT(S47,7)="INVALID"),"NOT READY","READY"))</x:f>
      </x:c>
    </x:row>
    <x:row r="48">
      <x:c r="A48" s="39"/>
      <x:c r="B48" s="39"/>
      <x:c r="C48" s="39"/>
      <x:c r="D48" s="39"/>
      <x:c r="E48" s="52"/>
      <x:c r="F48" s="39"/>
      <x:c r="G48" s="39"/>
      <x:c r="H48" s="39"/>
      <x:c r="I48" s="39"/>
      <x:c r="J48" s="39"/>
      <x:c r="K48" s="39"/>
      <x:c r="L48" s="39"/>
      <x:c r="M48" s="39"/>
      <x:c r="N48" s="39"/>
      <x:c r="O48" s="39"/>
      <x:c r="P48" s="47" t="str">
        <x:f>IF(A48="","",IF(OR(B48="",C48="",D48="",E48=""),"EVIDENCE INSUFFICIENT - SCOPE FIELD",IF(AND(C48=START!$B$6,D48=START!$B$7,E48&gt;=START!$B$8,E48&lt;=START!$B$9),"SCOPE MATCH","INVALID - OUT OF SCOPE")))</x:f>
      </x:c>
      <x:c r="Q48" s="47" t="str">
        <x:f>IF(A48="","",IF(OR(B48="",C48="",D48="",E48="",F48="",G48="",M48="",N48="",O48=""),"EVIDENCE INSUFFICIENT - REQUIRED FIELD",IF(G48="CITED",IF(H48="","EVIDENCE INSUFFICIENT - CITED URL",IF(OR(I48="",I48="UNRESOLVED"),"EVIDENCE INSUFFICIENT - SOURCE ROLE",IF(OR(J48="",K48="",L48=""),"EVIDENCE INSUFFICIENT - PASSAGE","COMPLETE"))),IF(OR(G48="NOT CITED",G48="UNCLEAR"),"COMPLETE","EVIDENCE INSUFFICIENT - CITATION STATUS"))))</x:f>
      </x:c>
      <x:c r="R48" s="47" t="str">
        <x:f>IF(A48="","",IF(NOT(OR(EXACT(C48,"Google Search AI features"),EXACT(C48,"Bing / Microsoft AI experiences"),EXACT(C48,"ChatGPT search"),EXACT(C48,"Other observed answer surface"))),"INVALID - PLATFORM TOKEN",IF(NOT(OR(EXACT(G48,"CITED"),EXACT(G48,"NOT CITED"),EXACT(G48,"UNCLEAR"))),"INVALID - CITATION TOKEN",IF(NOT(OR(EXACT(M48,"MENTIONED"),EXACT(M48,"NOT MENTIONED"),EXACT(M48,"UNCLEAR"))),"INVALID - MENTION TOKEN",IF(NOT(OR(EXACT(N48,"REPRODUCED"),EXACT(N48,"NOT REPRODUCED"),EXACT(N48,"NOT RETESTED"))),"INVALID - REPRODUCTION TOKEN",IF(COUNTIF($A$6:$A$205,A48)&gt;1,"INVALID - DUPLICATE ID",IF(G48="CITED",IF(AND(I48&lt;&gt;"",NOT(OR(EXACT(I48,"OFFICIAL / FIRST-PARTY AUTHORITY"),EXACT(I48,"PRIMARY EVIDENCE"),EXACT(I48,"SPECIALIST INTERPRETATION"),EXACT(I48,"PUBLISHER / REFERENCE"),EXACT(I48,"COMMERCIAL SOURCE"),EXACT(I48,"COMMUNITY / WITNESS"),EXACT(I48,"DIRECTORY / MARKETPLACE"),EXACT(I48,"UNRESOLVED"),EXACT(I48,"NOT APPLICABLE")))),"INVALID - SOURCE ROLE TOKEN",IF(AND(L48&lt;&gt;"",NOT(OR(EXACT(L48,"ENTAILS"),EXACT(L48,"PARTIAL"),EXACT(L48,"CONTEXT"),EXACT(L48,"CONTRADICTS"),EXACT(L48,"STALE / JURISDICTION MISMATCH"),EXACT(L48,"ORPHAN / CIRCULAR"),EXACT(L48,"NOT CHECKED"),EXACT(L48,"NOT APPLICABLE")))),"INVALID - SUPPORT TOKEN",IF(OR(I48="NOT APPLICABLE",L48="NOT APPLICABLE"),"INVALID - CITED DETAIL CONTRADICTION","VALID"))),IF(G48="NOT CITED",IF(OR(H48&lt;&gt;"",J48&lt;&gt;"",K48&lt;&gt;"",AND(I48&lt;&gt;"NOT APPLICABLE",I48&lt;&gt;""),AND(L48&lt;&gt;"NOT APPLICABLE",L48&lt;&gt;"")),"INVALID - NOT CITED DETAIL CONTRADICTION","VALID"),IF(G48="UNCLEAR",IF(OR(H48&lt;&gt;"",J48&lt;&gt;"",K48&lt;&gt;"",AND(I48&lt;&gt;"NOT APPLICABLE",I48&lt;&gt;""),AND(L48&lt;&gt;"NOT APPLICABLE",L48&lt;&gt;"")),"INVALID - UNCLEAR DETAIL CONTRADICTION","VALID"),"INVALID - CITATION TOKEN")))))))))</x:f>
      </x:c>
      <x:c r="S48" s="47" t="str">
        <x:f>IF(A48="","",IF(P48&lt;&gt;"SCOPE MATCH",P48,IF(R48&lt;&gt;"VALID",R48,IF(Q48&lt;&gt;"COMPLETE",Q48,IF(G48="UNCLEAR","EVIDENCE INSUFFICIENT - CITATION PRESENCE",IF(G48="NOT CITED","NO CITATION OBSERVED",IF(L48="NOT CHECKED","EVIDENCE INSUFFICIENT - PASSAGE",IF(L48="CONTRADICTS","CITATION SUPPORT CONTRADICTED",IF(L48="ORPHAN / CIRCULAR","EVIDENCE INSUFFICIENT - PROVENANCE",IF(L48="STALE / JURISDICTION MISMATCH","CITATION SUPPORT STALE / MISMATCHED",IF(L48="CONTEXT","CITATION CONTEXT ONLY",IF(L48="PARTIAL","CITATION SUPPORT PARTIAL",IF(AND(L48="ENTAILS",N48="REPRODUCED"),"REPEATABLE WITHIN SAMPLE",IF(AND(L48="ENTAILS",N48="NOT REPRODUCED"),"CITATION SUPPORT VERIFIED - NOT REPRODUCED",IF(L48="ENTAILS","CITATION SUPPORT VERIFIED","EVIDENCE INSUFFICIENT")))))))))))))))</x:f>
      </x:c>
      <x:c r="T48" s="47" t="str">
        <x:f>IF(A48="","",IF(OR(LEFT(S48,21)="EVIDENCE INSUFFICIENT",LEFT(S48,7)="INVALID"),"NOT READY","READY"))</x:f>
      </x:c>
    </x:row>
    <x:row r="49">
      <x:c r="A49" s="39"/>
      <x:c r="B49" s="39"/>
      <x:c r="C49" s="39"/>
      <x:c r="D49" s="39"/>
      <x:c r="E49" s="52"/>
      <x:c r="F49" s="39"/>
      <x:c r="G49" s="39"/>
      <x:c r="H49" s="39"/>
      <x:c r="I49" s="39"/>
      <x:c r="J49" s="39"/>
      <x:c r="K49" s="39"/>
      <x:c r="L49" s="39"/>
      <x:c r="M49" s="39"/>
      <x:c r="N49" s="39"/>
      <x:c r="O49" s="39"/>
      <x:c r="P49" s="47" t="str">
        <x:f>IF(A49="","",IF(OR(B49="",C49="",D49="",E49=""),"EVIDENCE INSUFFICIENT - SCOPE FIELD",IF(AND(C49=START!$B$6,D49=START!$B$7,E49&gt;=START!$B$8,E49&lt;=START!$B$9),"SCOPE MATCH","INVALID - OUT OF SCOPE")))</x:f>
      </x:c>
      <x:c r="Q49" s="47" t="str">
        <x:f>IF(A49="","",IF(OR(B49="",C49="",D49="",E49="",F49="",G49="",M49="",N49="",O49=""),"EVIDENCE INSUFFICIENT - REQUIRED FIELD",IF(G49="CITED",IF(H49="","EVIDENCE INSUFFICIENT - CITED URL",IF(OR(I49="",I49="UNRESOLVED"),"EVIDENCE INSUFFICIENT - SOURCE ROLE",IF(OR(J49="",K49="",L49=""),"EVIDENCE INSUFFICIENT - PASSAGE","COMPLETE"))),IF(OR(G49="NOT CITED",G49="UNCLEAR"),"COMPLETE","EVIDENCE INSUFFICIENT - CITATION STATUS"))))</x:f>
      </x:c>
      <x:c r="R49" s="47" t="str">
        <x:f>IF(A49="","",IF(NOT(OR(EXACT(C49,"Google Search AI features"),EXACT(C49,"Bing / Microsoft AI experiences"),EXACT(C49,"ChatGPT search"),EXACT(C49,"Other observed answer surface"))),"INVALID - PLATFORM TOKEN",IF(NOT(OR(EXACT(G49,"CITED"),EXACT(G49,"NOT CITED"),EXACT(G49,"UNCLEAR"))),"INVALID - CITATION TOKEN",IF(NOT(OR(EXACT(M49,"MENTIONED"),EXACT(M49,"NOT MENTIONED"),EXACT(M49,"UNCLEAR"))),"INVALID - MENTION TOKEN",IF(NOT(OR(EXACT(N49,"REPRODUCED"),EXACT(N49,"NOT REPRODUCED"),EXACT(N49,"NOT RETESTED"))),"INVALID - REPRODUCTION TOKEN",IF(COUNTIF($A$6:$A$205,A49)&gt;1,"INVALID - DUPLICATE ID",IF(G49="CITED",IF(AND(I49&lt;&gt;"",NOT(OR(EXACT(I49,"OFFICIAL / FIRST-PARTY AUTHORITY"),EXACT(I49,"PRIMARY EVIDENCE"),EXACT(I49,"SPECIALIST INTERPRETATION"),EXACT(I49,"PUBLISHER / REFERENCE"),EXACT(I49,"COMMERCIAL SOURCE"),EXACT(I49,"COMMUNITY / WITNESS"),EXACT(I49,"DIRECTORY / MARKETPLACE"),EXACT(I49,"UNRESOLVED"),EXACT(I49,"NOT APPLICABLE")))),"INVALID - SOURCE ROLE TOKEN",IF(AND(L49&lt;&gt;"",NOT(OR(EXACT(L49,"ENTAILS"),EXACT(L49,"PARTIAL"),EXACT(L49,"CONTEXT"),EXACT(L49,"CONTRADICTS"),EXACT(L49,"STALE / JURISDICTION MISMATCH"),EXACT(L49,"ORPHAN / CIRCULAR"),EXACT(L49,"NOT CHECKED"),EXACT(L49,"NOT APPLICABLE")))),"INVALID - SUPPORT TOKEN",IF(OR(I49="NOT APPLICABLE",L49="NOT APPLICABLE"),"INVALID - CITED DETAIL CONTRADICTION","VALID"))),IF(G49="NOT CITED",IF(OR(H49&lt;&gt;"",J49&lt;&gt;"",K49&lt;&gt;"",AND(I49&lt;&gt;"NOT APPLICABLE",I49&lt;&gt;""),AND(L49&lt;&gt;"NOT APPLICABLE",L49&lt;&gt;"")),"INVALID - NOT CITED DETAIL CONTRADICTION","VALID"),IF(G49="UNCLEAR",IF(OR(H49&lt;&gt;"",J49&lt;&gt;"",K49&lt;&gt;"",AND(I49&lt;&gt;"NOT APPLICABLE",I49&lt;&gt;""),AND(L49&lt;&gt;"NOT APPLICABLE",L49&lt;&gt;"")),"INVALID - UNCLEAR DETAIL CONTRADICTION","VALID"),"INVALID - CITATION TOKEN")))))))))</x:f>
      </x:c>
      <x:c r="S49" s="47" t="str">
        <x:f>IF(A49="","",IF(P49&lt;&gt;"SCOPE MATCH",P49,IF(R49&lt;&gt;"VALID",R49,IF(Q49&lt;&gt;"COMPLETE",Q49,IF(G49="UNCLEAR","EVIDENCE INSUFFICIENT - CITATION PRESENCE",IF(G49="NOT CITED","NO CITATION OBSERVED",IF(L49="NOT CHECKED","EVIDENCE INSUFFICIENT - PASSAGE",IF(L49="CONTRADICTS","CITATION SUPPORT CONTRADICTED",IF(L49="ORPHAN / CIRCULAR","EVIDENCE INSUFFICIENT - PROVENANCE",IF(L49="STALE / JURISDICTION MISMATCH","CITATION SUPPORT STALE / MISMATCHED",IF(L49="CONTEXT","CITATION CONTEXT ONLY",IF(L49="PARTIAL","CITATION SUPPORT PARTIAL",IF(AND(L49="ENTAILS",N49="REPRODUCED"),"REPEATABLE WITHIN SAMPLE",IF(AND(L49="ENTAILS",N49="NOT REPRODUCED"),"CITATION SUPPORT VERIFIED - NOT REPRODUCED",IF(L49="ENTAILS","CITATION SUPPORT VERIFIED","EVIDENCE INSUFFICIENT")))))))))))))))</x:f>
      </x:c>
      <x:c r="T49" s="47" t="str">
        <x:f>IF(A49="","",IF(OR(LEFT(S49,21)="EVIDENCE INSUFFICIENT",LEFT(S49,7)="INVALID"),"NOT READY","READY"))</x:f>
      </x:c>
    </x:row>
    <x:row r="50">
      <x:c r="A50" s="39"/>
      <x:c r="B50" s="39"/>
      <x:c r="C50" s="39"/>
      <x:c r="D50" s="39"/>
      <x:c r="E50" s="52"/>
      <x:c r="F50" s="39"/>
      <x:c r="G50" s="39"/>
      <x:c r="H50" s="39"/>
      <x:c r="I50" s="39"/>
      <x:c r="J50" s="39"/>
      <x:c r="K50" s="39"/>
      <x:c r="L50" s="39"/>
      <x:c r="M50" s="39"/>
      <x:c r="N50" s="39"/>
      <x:c r="O50" s="39"/>
      <x:c r="P50" s="47" t="str">
        <x:f>IF(A50="","",IF(OR(B50="",C50="",D50="",E50=""),"EVIDENCE INSUFFICIENT - SCOPE FIELD",IF(AND(C50=START!$B$6,D50=START!$B$7,E50&gt;=START!$B$8,E50&lt;=START!$B$9),"SCOPE MATCH","INVALID - OUT OF SCOPE")))</x:f>
      </x:c>
      <x:c r="Q50" s="47" t="str">
        <x:f>IF(A50="","",IF(OR(B50="",C50="",D50="",E50="",F50="",G50="",M50="",N50="",O50=""),"EVIDENCE INSUFFICIENT - REQUIRED FIELD",IF(G50="CITED",IF(H50="","EVIDENCE INSUFFICIENT - CITED URL",IF(OR(I50="",I50="UNRESOLVED"),"EVIDENCE INSUFFICIENT - SOURCE ROLE",IF(OR(J50="",K50="",L50=""),"EVIDENCE INSUFFICIENT - PASSAGE","COMPLETE"))),IF(OR(G50="NOT CITED",G50="UNCLEAR"),"COMPLETE","EVIDENCE INSUFFICIENT - CITATION STATUS"))))</x:f>
      </x:c>
      <x:c r="R50" s="47" t="str">
        <x:f>IF(A50="","",IF(NOT(OR(EXACT(C50,"Google Search AI features"),EXACT(C50,"Bing / Microsoft AI experiences"),EXACT(C50,"ChatGPT search"),EXACT(C50,"Other observed answer surface"))),"INVALID - PLATFORM TOKEN",IF(NOT(OR(EXACT(G50,"CITED"),EXACT(G50,"NOT CITED"),EXACT(G50,"UNCLEAR"))),"INVALID - CITATION TOKEN",IF(NOT(OR(EXACT(M50,"MENTIONED"),EXACT(M50,"NOT MENTIONED"),EXACT(M50,"UNCLEAR"))),"INVALID - MENTION TOKEN",IF(NOT(OR(EXACT(N50,"REPRODUCED"),EXACT(N50,"NOT REPRODUCED"),EXACT(N50,"NOT RETESTED"))),"INVALID - REPRODUCTION TOKEN",IF(COUNTIF($A$6:$A$205,A50)&gt;1,"INVALID - DUPLICATE ID",IF(G50="CITED",IF(AND(I50&lt;&gt;"",NOT(OR(EXACT(I50,"OFFICIAL / FIRST-PARTY AUTHORITY"),EXACT(I50,"PRIMARY EVIDENCE"),EXACT(I50,"SPECIALIST INTERPRETATION"),EXACT(I50,"PUBLISHER / REFERENCE"),EXACT(I50,"COMMERCIAL SOURCE"),EXACT(I50,"COMMUNITY / WITNESS"),EXACT(I50,"DIRECTORY / MARKETPLACE"),EXACT(I50,"UNRESOLVED"),EXACT(I50,"NOT APPLICABLE")))),"INVALID - SOURCE ROLE TOKEN",IF(AND(L50&lt;&gt;"",NOT(OR(EXACT(L50,"ENTAILS"),EXACT(L50,"PARTIAL"),EXACT(L50,"CONTEXT"),EXACT(L50,"CONTRADICTS"),EXACT(L50,"STALE / JURISDICTION MISMATCH"),EXACT(L50,"ORPHAN / CIRCULAR"),EXACT(L50,"NOT CHECKED"),EXACT(L50,"NOT APPLICABLE")))),"INVALID - SUPPORT TOKEN",IF(OR(I50="NOT APPLICABLE",L50="NOT APPLICABLE"),"INVALID - CITED DETAIL CONTRADICTION","VALID"))),IF(G50="NOT CITED",IF(OR(H50&lt;&gt;"",J50&lt;&gt;"",K50&lt;&gt;"",AND(I50&lt;&gt;"NOT APPLICABLE",I50&lt;&gt;""),AND(L50&lt;&gt;"NOT APPLICABLE",L50&lt;&gt;"")),"INVALID - NOT CITED DETAIL CONTRADICTION","VALID"),IF(G50="UNCLEAR",IF(OR(H50&lt;&gt;"",J50&lt;&gt;"",K50&lt;&gt;"",AND(I50&lt;&gt;"NOT APPLICABLE",I50&lt;&gt;""),AND(L50&lt;&gt;"NOT APPLICABLE",L50&lt;&gt;"")),"INVALID - UNCLEAR DETAIL CONTRADICTION","VALID"),"INVALID - CITATION TOKEN")))))))))</x:f>
      </x:c>
      <x:c r="S50" s="47" t="str">
        <x:f>IF(A50="","",IF(P50&lt;&gt;"SCOPE MATCH",P50,IF(R50&lt;&gt;"VALID",R50,IF(Q50&lt;&gt;"COMPLETE",Q50,IF(G50="UNCLEAR","EVIDENCE INSUFFICIENT - CITATION PRESENCE",IF(G50="NOT CITED","NO CITATION OBSERVED",IF(L50="NOT CHECKED","EVIDENCE INSUFFICIENT - PASSAGE",IF(L50="CONTRADICTS","CITATION SUPPORT CONTRADICTED",IF(L50="ORPHAN / CIRCULAR","EVIDENCE INSUFFICIENT - PROVENANCE",IF(L50="STALE / JURISDICTION MISMATCH","CITATION SUPPORT STALE / MISMATCHED",IF(L50="CONTEXT","CITATION CONTEXT ONLY",IF(L50="PARTIAL","CITATION SUPPORT PARTIAL",IF(AND(L50="ENTAILS",N50="REPRODUCED"),"REPEATABLE WITHIN SAMPLE",IF(AND(L50="ENTAILS",N50="NOT REPRODUCED"),"CITATION SUPPORT VERIFIED - NOT REPRODUCED",IF(L50="ENTAILS","CITATION SUPPORT VERIFIED","EVIDENCE INSUFFICIENT")))))))))))))))</x:f>
      </x:c>
      <x:c r="T50" s="47" t="str">
        <x:f>IF(A50="","",IF(OR(LEFT(S50,21)="EVIDENCE INSUFFICIENT",LEFT(S50,7)="INVALID"),"NOT READY","READY"))</x:f>
      </x:c>
    </x:row>
    <x:row r="51">
      <x:c r="A51" s="39"/>
      <x:c r="B51" s="39"/>
      <x:c r="C51" s="39"/>
      <x:c r="D51" s="39"/>
      <x:c r="E51" s="52"/>
      <x:c r="F51" s="39"/>
      <x:c r="G51" s="39"/>
      <x:c r="H51" s="39"/>
      <x:c r="I51" s="39"/>
      <x:c r="J51" s="39"/>
      <x:c r="K51" s="39"/>
      <x:c r="L51" s="39"/>
      <x:c r="M51" s="39"/>
      <x:c r="N51" s="39"/>
      <x:c r="O51" s="39"/>
      <x:c r="P51" s="47" t="str">
        <x:f>IF(A51="","",IF(OR(B51="",C51="",D51="",E51=""),"EVIDENCE INSUFFICIENT - SCOPE FIELD",IF(AND(C51=START!$B$6,D51=START!$B$7,E51&gt;=START!$B$8,E51&lt;=START!$B$9),"SCOPE MATCH","INVALID - OUT OF SCOPE")))</x:f>
      </x:c>
      <x:c r="Q51" s="47" t="str">
        <x:f>IF(A51="","",IF(OR(B51="",C51="",D51="",E51="",F51="",G51="",M51="",N51="",O51=""),"EVIDENCE INSUFFICIENT - REQUIRED FIELD",IF(G51="CITED",IF(H51="","EVIDENCE INSUFFICIENT - CITED URL",IF(OR(I51="",I51="UNRESOLVED"),"EVIDENCE INSUFFICIENT - SOURCE ROLE",IF(OR(J51="",K51="",L51=""),"EVIDENCE INSUFFICIENT - PASSAGE","COMPLETE"))),IF(OR(G51="NOT CITED",G51="UNCLEAR"),"COMPLETE","EVIDENCE INSUFFICIENT - CITATION STATUS"))))</x:f>
      </x:c>
      <x:c r="R51" s="47" t="str">
        <x:f>IF(A51="","",IF(NOT(OR(EXACT(C51,"Google Search AI features"),EXACT(C51,"Bing / Microsoft AI experiences"),EXACT(C51,"ChatGPT search"),EXACT(C51,"Other observed answer surface"))),"INVALID - PLATFORM TOKEN",IF(NOT(OR(EXACT(G51,"CITED"),EXACT(G51,"NOT CITED"),EXACT(G51,"UNCLEAR"))),"INVALID - CITATION TOKEN",IF(NOT(OR(EXACT(M51,"MENTIONED"),EXACT(M51,"NOT MENTIONED"),EXACT(M51,"UNCLEAR"))),"INVALID - MENTION TOKEN",IF(NOT(OR(EXACT(N51,"REPRODUCED"),EXACT(N51,"NOT REPRODUCED"),EXACT(N51,"NOT RETESTED"))),"INVALID - REPRODUCTION TOKEN",IF(COUNTIF($A$6:$A$205,A51)&gt;1,"INVALID - DUPLICATE ID",IF(G51="CITED",IF(AND(I51&lt;&gt;"",NOT(OR(EXACT(I51,"OFFICIAL / FIRST-PARTY AUTHORITY"),EXACT(I51,"PRIMARY EVIDENCE"),EXACT(I51,"SPECIALIST INTERPRETATION"),EXACT(I51,"PUBLISHER / REFERENCE"),EXACT(I51,"COMMERCIAL SOURCE"),EXACT(I51,"COMMUNITY / WITNESS"),EXACT(I51,"DIRECTORY / MARKETPLACE"),EXACT(I51,"UNRESOLVED"),EXACT(I51,"NOT APPLICABLE")))),"INVALID - SOURCE ROLE TOKEN",IF(AND(L51&lt;&gt;"",NOT(OR(EXACT(L51,"ENTAILS"),EXACT(L51,"PARTIAL"),EXACT(L51,"CONTEXT"),EXACT(L51,"CONTRADICTS"),EXACT(L51,"STALE / JURISDICTION MISMATCH"),EXACT(L51,"ORPHAN / CIRCULAR"),EXACT(L51,"NOT CHECKED"),EXACT(L51,"NOT APPLICABLE")))),"INVALID - SUPPORT TOKEN",IF(OR(I51="NOT APPLICABLE",L51="NOT APPLICABLE"),"INVALID - CITED DETAIL CONTRADICTION","VALID"))),IF(G51="NOT CITED",IF(OR(H51&lt;&gt;"",J51&lt;&gt;"",K51&lt;&gt;"",AND(I51&lt;&gt;"NOT APPLICABLE",I51&lt;&gt;""),AND(L51&lt;&gt;"NOT APPLICABLE",L51&lt;&gt;"")),"INVALID - NOT CITED DETAIL CONTRADICTION","VALID"),IF(G51="UNCLEAR",IF(OR(H51&lt;&gt;"",J51&lt;&gt;"",K51&lt;&gt;"",AND(I51&lt;&gt;"NOT APPLICABLE",I51&lt;&gt;""),AND(L51&lt;&gt;"NOT APPLICABLE",L51&lt;&gt;"")),"INVALID - UNCLEAR DETAIL CONTRADICTION","VALID"),"INVALID - CITATION TOKEN")))))))))</x:f>
      </x:c>
      <x:c r="S51" s="47" t="str">
        <x:f>IF(A51="","",IF(P51&lt;&gt;"SCOPE MATCH",P51,IF(R51&lt;&gt;"VALID",R51,IF(Q51&lt;&gt;"COMPLETE",Q51,IF(G51="UNCLEAR","EVIDENCE INSUFFICIENT - CITATION PRESENCE",IF(G51="NOT CITED","NO CITATION OBSERVED",IF(L51="NOT CHECKED","EVIDENCE INSUFFICIENT - PASSAGE",IF(L51="CONTRADICTS","CITATION SUPPORT CONTRADICTED",IF(L51="ORPHAN / CIRCULAR","EVIDENCE INSUFFICIENT - PROVENANCE",IF(L51="STALE / JURISDICTION MISMATCH","CITATION SUPPORT STALE / MISMATCHED",IF(L51="CONTEXT","CITATION CONTEXT ONLY",IF(L51="PARTIAL","CITATION SUPPORT PARTIAL",IF(AND(L51="ENTAILS",N51="REPRODUCED"),"REPEATABLE WITHIN SAMPLE",IF(AND(L51="ENTAILS",N51="NOT REPRODUCED"),"CITATION SUPPORT VERIFIED - NOT REPRODUCED",IF(L51="ENTAILS","CITATION SUPPORT VERIFIED","EVIDENCE INSUFFICIENT")))))))))))))))</x:f>
      </x:c>
      <x:c r="T51" s="47" t="str">
        <x:f>IF(A51="","",IF(OR(LEFT(S51,21)="EVIDENCE INSUFFICIENT",LEFT(S51,7)="INVALID"),"NOT READY","READY"))</x:f>
      </x:c>
    </x:row>
    <x:row r="52">
      <x:c r="A52" s="39"/>
      <x:c r="B52" s="39"/>
      <x:c r="C52" s="39"/>
      <x:c r="D52" s="39"/>
      <x:c r="E52" s="52"/>
      <x:c r="F52" s="39"/>
      <x:c r="G52" s="39"/>
      <x:c r="H52" s="39"/>
      <x:c r="I52" s="39"/>
      <x:c r="J52" s="39"/>
      <x:c r="K52" s="39"/>
      <x:c r="L52" s="39"/>
      <x:c r="M52" s="39"/>
      <x:c r="N52" s="39"/>
      <x:c r="O52" s="39"/>
      <x:c r="P52" s="47" t="str">
        <x:f>IF(A52="","",IF(OR(B52="",C52="",D52="",E52=""),"EVIDENCE INSUFFICIENT - SCOPE FIELD",IF(AND(C52=START!$B$6,D52=START!$B$7,E52&gt;=START!$B$8,E52&lt;=START!$B$9),"SCOPE MATCH","INVALID - OUT OF SCOPE")))</x:f>
      </x:c>
      <x:c r="Q52" s="47" t="str">
        <x:f>IF(A52="","",IF(OR(B52="",C52="",D52="",E52="",F52="",G52="",M52="",N52="",O52=""),"EVIDENCE INSUFFICIENT - REQUIRED FIELD",IF(G52="CITED",IF(H52="","EVIDENCE INSUFFICIENT - CITED URL",IF(OR(I52="",I52="UNRESOLVED"),"EVIDENCE INSUFFICIENT - SOURCE ROLE",IF(OR(J52="",K52="",L52=""),"EVIDENCE INSUFFICIENT - PASSAGE","COMPLETE"))),IF(OR(G52="NOT CITED",G52="UNCLEAR"),"COMPLETE","EVIDENCE INSUFFICIENT - CITATION STATUS"))))</x:f>
      </x:c>
      <x:c r="R52" s="47" t="str">
        <x:f>IF(A52="","",IF(NOT(OR(EXACT(C52,"Google Search AI features"),EXACT(C52,"Bing / Microsoft AI experiences"),EXACT(C52,"ChatGPT search"),EXACT(C52,"Other observed answer surface"))),"INVALID - PLATFORM TOKEN",IF(NOT(OR(EXACT(G52,"CITED"),EXACT(G52,"NOT CITED"),EXACT(G52,"UNCLEAR"))),"INVALID - CITATION TOKEN",IF(NOT(OR(EXACT(M52,"MENTIONED"),EXACT(M52,"NOT MENTIONED"),EXACT(M52,"UNCLEAR"))),"INVALID - MENTION TOKEN",IF(NOT(OR(EXACT(N52,"REPRODUCED"),EXACT(N52,"NOT REPRODUCED"),EXACT(N52,"NOT RETESTED"))),"INVALID - REPRODUCTION TOKEN",IF(COUNTIF($A$6:$A$205,A52)&gt;1,"INVALID - DUPLICATE ID",IF(G52="CITED",IF(AND(I52&lt;&gt;"",NOT(OR(EXACT(I52,"OFFICIAL / FIRST-PARTY AUTHORITY"),EXACT(I52,"PRIMARY EVIDENCE"),EXACT(I52,"SPECIALIST INTERPRETATION"),EXACT(I52,"PUBLISHER / REFERENCE"),EXACT(I52,"COMMERCIAL SOURCE"),EXACT(I52,"COMMUNITY / WITNESS"),EXACT(I52,"DIRECTORY / MARKETPLACE"),EXACT(I52,"UNRESOLVED"),EXACT(I52,"NOT APPLICABLE")))),"INVALID - SOURCE ROLE TOKEN",IF(AND(L52&lt;&gt;"",NOT(OR(EXACT(L52,"ENTAILS"),EXACT(L52,"PARTIAL"),EXACT(L52,"CONTEXT"),EXACT(L52,"CONTRADICTS"),EXACT(L52,"STALE / JURISDICTION MISMATCH"),EXACT(L52,"ORPHAN / CIRCULAR"),EXACT(L52,"NOT CHECKED"),EXACT(L52,"NOT APPLICABLE")))),"INVALID - SUPPORT TOKEN",IF(OR(I52="NOT APPLICABLE",L52="NOT APPLICABLE"),"INVALID - CITED DETAIL CONTRADICTION","VALID"))),IF(G52="NOT CITED",IF(OR(H52&lt;&gt;"",J52&lt;&gt;"",K52&lt;&gt;"",AND(I52&lt;&gt;"NOT APPLICABLE",I52&lt;&gt;""),AND(L52&lt;&gt;"NOT APPLICABLE",L52&lt;&gt;"")),"INVALID - NOT CITED DETAIL CONTRADICTION","VALID"),IF(G52="UNCLEAR",IF(OR(H52&lt;&gt;"",J52&lt;&gt;"",K52&lt;&gt;"",AND(I52&lt;&gt;"NOT APPLICABLE",I52&lt;&gt;""),AND(L52&lt;&gt;"NOT APPLICABLE",L52&lt;&gt;"")),"INVALID - UNCLEAR DETAIL CONTRADICTION","VALID"),"INVALID - CITATION TOKEN")))))))))</x:f>
      </x:c>
      <x:c r="S52" s="47" t="str">
        <x:f>IF(A52="","",IF(P52&lt;&gt;"SCOPE MATCH",P52,IF(R52&lt;&gt;"VALID",R52,IF(Q52&lt;&gt;"COMPLETE",Q52,IF(G52="UNCLEAR","EVIDENCE INSUFFICIENT - CITATION PRESENCE",IF(G52="NOT CITED","NO CITATION OBSERVED",IF(L52="NOT CHECKED","EVIDENCE INSUFFICIENT - PASSAGE",IF(L52="CONTRADICTS","CITATION SUPPORT CONTRADICTED",IF(L52="ORPHAN / CIRCULAR","EVIDENCE INSUFFICIENT - PROVENANCE",IF(L52="STALE / JURISDICTION MISMATCH","CITATION SUPPORT STALE / MISMATCHED",IF(L52="CONTEXT","CITATION CONTEXT ONLY",IF(L52="PARTIAL","CITATION SUPPORT PARTIAL",IF(AND(L52="ENTAILS",N52="REPRODUCED"),"REPEATABLE WITHIN SAMPLE",IF(AND(L52="ENTAILS",N52="NOT REPRODUCED"),"CITATION SUPPORT VERIFIED - NOT REPRODUCED",IF(L52="ENTAILS","CITATION SUPPORT VERIFIED","EVIDENCE INSUFFICIENT")))))))))))))))</x:f>
      </x:c>
      <x:c r="T52" s="47" t="str">
        <x:f>IF(A52="","",IF(OR(LEFT(S52,21)="EVIDENCE INSUFFICIENT",LEFT(S52,7)="INVALID"),"NOT READY","READY"))</x:f>
      </x:c>
    </x:row>
    <x:row r="53">
      <x:c r="A53" s="39"/>
      <x:c r="B53" s="39"/>
      <x:c r="C53" s="39"/>
      <x:c r="D53" s="39"/>
      <x:c r="E53" s="52"/>
      <x:c r="F53" s="39"/>
      <x:c r="G53" s="39"/>
      <x:c r="H53" s="39"/>
      <x:c r="I53" s="39"/>
      <x:c r="J53" s="39"/>
      <x:c r="K53" s="39"/>
      <x:c r="L53" s="39"/>
      <x:c r="M53" s="39"/>
      <x:c r="N53" s="39"/>
      <x:c r="O53" s="39"/>
      <x:c r="P53" s="47" t="str">
        <x:f>IF(A53="","",IF(OR(B53="",C53="",D53="",E53=""),"EVIDENCE INSUFFICIENT - SCOPE FIELD",IF(AND(C53=START!$B$6,D53=START!$B$7,E53&gt;=START!$B$8,E53&lt;=START!$B$9),"SCOPE MATCH","INVALID - OUT OF SCOPE")))</x:f>
      </x:c>
      <x:c r="Q53" s="47" t="str">
        <x:f>IF(A53="","",IF(OR(B53="",C53="",D53="",E53="",F53="",G53="",M53="",N53="",O53=""),"EVIDENCE INSUFFICIENT - REQUIRED FIELD",IF(G53="CITED",IF(H53="","EVIDENCE INSUFFICIENT - CITED URL",IF(OR(I53="",I53="UNRESOLVED"),"EVIDENCE INSUFFICIENT - SOURCE ROLE",IF(OR(J53="",K53="",L53=""),"EVIDENCE INSUFFICIENT - PASSAGE","COMPLETE"))),IF(OR(G53="NOT CITED",G53="UNCLEAR"),"COMPLETE","EVIDENCE INSUFFICIENT - CITATION STATUS"))))</x:f>
      </x:c>
      <x:c r="R53" s="47" t="str">
        <x:f>IF(A53="","",IF(NOT(OR(EXACT(C53,"Google Search AI features"),EXACT(C53,"Bing / Microsoft AI experiences"),EXACT(C53,"ChatGPT search"),EXACT(C53,"Other observed answer surface"))),"INVALID - PLATFORM TOKEN",IF(NOT(OR(EXACT(G53,"CITED"),EXACT(G53,"NOT CITED"),EXACT(G53,"UNCLEAR"))),"INVALID - CITATION TOKEN",IF(NOT(OR(EXACT(M53,"MENTIONED"),EXACT(M53,"NOT MENTIONED"),EXACT(M53,"UNCLEAR"))),"INVALID - MENTION TOKEN",IF(NOT(OR(EXACT(N53,"REPRODUCED"),EXACT(N53,"NOT REPRODUCED"),EXACT(N53,"NOT RETESTED"))),"INVALID - REPRODUCTION TOKEN",IF(COUNTIF($A$6:$A$205,A53)&gt;1,"INVALID - DUPLICATE ID",IF(G53="CITED",IF(AND(I53&lt;&gt;"",NOT(OR(EXACT(I53,"OFFICIAL / FIRST-PARTY AUTHORITY"),EXACT(I53,"PRIMARY EVIDENCE"),EXACT(I53,"SPECIALIST INTERPRETATION"),EXACT(I53,"PUBLISHER / REFERENCE"),EXACT(I53,"COMMERCIAL SOURCE"),EXACT(I53,"COMMUNITY / WITNESS"),EXACT(I53,"DIRECTORY / MARKETPLACE"),EXACT(I53,"UNRESOLVED"),EXACT(I53,"NOT APPLICABLE")))),"INVALID - SOURCE ROLE TOKEN",IF(AND(L53&lt;&gt;"",NOT(OR(EXACT(L53,"ENTAILS"),EXACT(L53,"PARTIAL"),EXACT(L53,"CONTEXT"),EXACT(L53,"CONTRADICTS"),EXACT(L53,"STALE / JURISDICTION MISMATCH"),EXACT(L53,"ORPHAN / CIRCULAR"),EXACT(L53,"NOT CHECKED"),EXACT(L53,"NOT APPLICABLE")))),"INVALID - SUPPORT TOKEN",IF(OR(I53="NOT APPLICABLE",L53="NOT APPLICABLE"),"INVALID - CITED DETAIL CONTRADICTION","VALID"))),IF(G53="NOT CITED",IF(OR(H53&lt;&gt;"",J53&lt;&gt;"",K53&lt;&gt;"",AND(I53&lt;&gt;"NOT APPLICABLE",I53&lt;&gt;""),AND(L53&lt;&gt;"NOT APPLICABLE",L53&lt;&gt;"")),"INVALID - NOT CITED DETAIL CONTRADICTION","VALID"),IF(G53="UNCLEAR",IF(OR(H53&lt;&gt;"",J53&lt;&gt;"",K53&lt;&gt;"",AND(I53&lt;&gt;"NOT APPLICABLE",I53&lt;&gt;""),AND(L53&lt;&gt;"NOT APPLICABLE",L53&lt;&gt;"")),"INVALID - UNCLEAR DETAIL CONTRADICTION","VALID"),"INVALID - CITATION TOKEN")))))))))</x:f>
      </x:c>
      <x:c r="S53" s="47" t="str">
        <x:f>IF(A53="","",IF(P53&lt;&gt;"SCOPE MATCH",P53,IF(R53&lt;&gt;"VALID",R53,IF(Q53&lt;&gt;"COMPLETE",Q53,IF(G53="UNCLEAR","EVIDENCE INSUFFICIENT - CITATION PRESENCE",IF(G53="NOT CITED","NO CITATION OBSERVED",IF(L53="NOT CHECKED","EVIDENCE INSUFFICIENT - PASSAGE",IF(L53="CONTRADICTS","CITATION SUPPORT CONTRADICTED",IF(L53="ORPHAN / CIRCULAR","EVIDENCE INSUFFICIENT - PROVENANCE",IF(L53="STALE / JURISDICTION MISMATCH","CITATION SUPPORT STALE / MISMATCHED",IF(L53="CONTEXT","CITATION CONTEXT ONLY",IF(L53="PARTIAL","CITATION SUPPORT PARTIAL",IF(AND(L53="ENTAILS",N53="REPRODUCED"),"REPEATABLE WITHIN SAMPLE",IF(AND(L53="ENTAILS",N53="NOT REPRODUCED"),"CITATION SUPPORT VERIFIED - NOT REPRODUCED",IF(L53="ENTAILS","CITATION SUPPORT VERIFIED","EVIDENCE INSUFFICIENT")))))))))))))))</x:f>
      </x:c>
      <x:c r="T53" s="47" t="str">
        <x:f>IF(A53="","",IF(OR(LEFT(S53,21)="EVIDENCE INSUFFICIENT",LEFT(S53,7)="INVALID"),"NOT READY","READY"))</x:f>
      </x:c>
    </x:row>
    <x:row r="54">
      <x:c r="A54" s="39"/>
      <x:c r="B54" s="39"/>
      <x:c r="C54" s="39"/>
      <x:c r="D54" s="39"/>
      <x:c r="E54" s="52"/>
      <x:c r="F54" s="39"/>
      <x:c r="G54" s="39"/>
      <x:c r="H54" s="39"/>
      <x:c r="I54" s="39"/>
      <x:c r="J54" s="39"/>
      <x:c r="K54" s="39"/>
      <x:c r="L54" s="39"/>
      <x:c r="M54" s="39"/>
      <x:c r="N54" s="39"/>
      <x:c r="O54" s="39"/>
      <x:c r="P54" s="47" t="str">
        <x:f>IF(A54="","",IF(OR(B54="",C54="",D54="",E54=""),"EVIDENCE INSUFFICIENT - SCOPE FIELD",IF(AND(C54=START!$B$6,D54=START!$B$7,E54&gt;=START!$B$8,E54&lt;=START!$B$9),"SCOPE MATCH","INVALID - OUT OF SCOPE")))</x:f>
      </x:c>
      <x:c r="Q54" s="47" t="str">
        <x:f>IF(A54="","",IF(OR(B54="",C54="",D54="",E54="",F54="",G54="",M54="",N54="",O54=""),"EVIDENCE INSUFFICIENT - REQUIRED FIELD",IF(G54="CITED",IF(H54="","EVIDENCE INSUFFICIENT - CITED URL",IF(OR(I54="",I54="UNRESOLVED"),"EVIDENCE INSUFFICIENT - SOURCE ROLE",IF(OR(J54="",K54="",L54=""),"EVIDENCE INSUFFICIENT - PASSAGE","COMPLETE"))),IF(OR(G54="NOT CITED",G54="UNCLEAR"),"COMPLETE","EVIDENCE INSUFFICIENT - CITATION STATUS"))))</x:f>
      </x:c>
      <x:c r="R54" s="47" t="str">
        <x:f>IF(A54="","",IF(NOT(OR(EXACT(C54,"Google Search AI features"),EXACT(C54,"Bing / Microsoft AI experiences"),EXACT(C54,"ChatGPT search"),EXACT(C54,"Other observed answer surface"))),"INVALID - PLATFORM TOKEN",IF(NOT(OR(EXACT(G54,"CITED"),EXACT(G54,"NOT CITED"),EXACT(G54,"UNCLEAR"))),"INVALID - CITATION TOKEN",IF(NOT(OR(EXACT(M54,"MENTIONED"),EXACT(M54,"NOT MENTIONED"),EXACT(M54,"UNCLEAR"))),"INVALID - MENTION TOKEN",IF(NOT(OR(EXACT(N54,"REPRODUCED"),EXACT(N54,"NOT REPRODUCED"),EXACT(N54,"NOT RETESTED"))),"INVALID - REPRODUCTION TOKEN",IF(COUNTIF($A$6:$A$205,A54)&gt;1,"INVALID - DUPLICATE ID",IF(G54="CITED",IF(AND(I54&lt;&gt;"",NOT(OR(EXACT(I54,"OFFICIAL / FIRST-PARTY AUTHORITY"),EXACT(I54,"PRIMARY EVIDENCE"),EXACT(I54,"SPECIALIST INTERPRETATION"),EXACT(I54,"PUBLISHER / REFERENCE"),EXACT(I54,"COMMERCIAL SOURCE"),EXACT(I54,"COMMUNITY / WITNESS"),EXACT(I54,"DIRECTORY / MARKETPLACE"),EXACT(I54,"UNRESOLVED"),EXACT(I54,"NOT APPLICABLE")))),"INVALID - SOURCE ROLE TOKEN",IF(AND(L54&lt;&gt;"",NOT(OR(EXACT(L54,"ENTAILS"),EXACT(L54,"PARTIAL"),EXACT(L54,"CONTEXT"),EXACT(L54,"CONTRADICTS"),EXACT(L54,"STALE / JURISDICTION MISMATCH"),EXACT(L54,"ORPHAN / CIRCULAR"),EXACT(L54,"NOT CHECKED"),EXACT(L54,"NOT APPLICABLE")))),"INVALID - SUPPORT TOKEN",IF(OR(I54="NOT APPLICABLE",L54="NOT APPLICABLE"),"INVALID - CITED DETAIL CONTRADICTION","VALID"))),IF(G54="NOT CITED",IF(OR(H54&lt;&gt;"",J54&lt;&gt;"",K54&lt;&gt;"",AND(I54&lt;&gt;"NOT APPLICABLE",I54&lt;&gt;""),AND(L54&lt;&gt;"NOT APPLICABLE",L54&lt;&gt;"")),"INVALID - NOT CITED DETAIL CONTRADICTION","VALID"),IF(G54="UNCLEAR",IF(OR(H54&lt;&gt;"",J54&lt;&gt;"",K54&lt;&gt;"",AND(I54&lt;&gt;"NOT APPLICABLE",I54&lt;&gt;""),AND(L54&lt;&gt;"NOT APPLICABLE",L54&lt;&gt;"")),"INVALID - UNCLEAR DETAIL CONTRADICTION","VALID"),"INVALID - CITATION TOKEN")))))))))</x:f>
      </x:c>
      <x:c r="S54" s="47" t="str">
        <x:f>IF(A54="","",IF(P54&lt;&gt;"SCOPE MATCH",P54,IF(R54&lt;&gt;"VALID",R54,IF(Q54&lt;&gt;"COMPLETE",Q54,IF(G54="UNCLEAR","EVIDENCE INSUFFICIENT - CITATION PRESENCE",IF(G54="NOT CITED","NO CITATION OBSERVED",IF(L54="NOT CHECKED","EVIDENCE INSUFFICIENT - PASSAGE",IF(L54="CONTRADICTS","CITATION SUPPORT CONTRADICTED",IF(L54="ORPHAN / CIRCULAR","EVIDENCE INSUFFICIENT - PROVENANCE",IF(L54="STALE / JURISDICTION MISMATCH","CITATION SUPPORT STALE / MISMATCHED",IF(L54="CONTEXT","CITATION CONTEXT ONLY",IF(L54="PARTIAL","CITATION SUPPORT PARTIAL",IF(AND(L54="ENTAILS",N54="REPRODUCED"),"REPEATABLE WITHIN SAMPLE",IF(AND(L54="ENTAILS",N54="NOT REPRODUCED"),"CITATION SUPPORT VERIFIED - NOT REPRODUCED",IF(L54="ENTAILS","CITATION SUPPORT VERIFIED","EVIDENCE INSUFFICIENT")))))))))))))))</x:f>
      </x:c>
      <x:c r="T54" s="47" t="str">
        <x:f>IF(A54="","",IF(OR(LEFT(S54,21)="EVIDENCE INSUFFICIENT",LEFT(S54,7)="INVALID"),"NOT READY","READY"))</x:f>
      </x:c>
    </x:row>
    <x:row r="55">
      <x:c r="A55" s="39"/>
      <x:c r="B55" s="39"/>
      <x:c r="C55" s="39"/>
      <x:c r="D55" s="39"/>
      <x:c r="E55" s="52"/>
      <x:c r="F55" s="39"/>
      <x:c r="G55" s="39"/>
      <x:c r="H55" s="39"/>
      <x:c r="I55" s="39"/>
      <x:c r="J55" s="39"/>
      <x:c r="K55" s="39"/>
      <x:c r="L55" s="39"/>
      <x:c r="M55" s="39"/>
      <x:c r="N55" s="39"/>
      <x:c r="O55" s="39"/>
      <x:c r="P55" s="47" t="str">
        <x:f>IF(A55="","",IF(OR(B55="",C55="",D55="",E55=""),"EVIDENCE INSUFFICIENT - SCOPE FIELD",IF(AND(C55=START!$B$6,D55=START!$B$7,E55&gt;=START!$B$8,E55&lt;=START!$B$9),"SCOPE MATCH","INVALID - OUT OF SCOPE")))</x:f>
      </x:c>
      <x:c r="Q55" s="47" t="str">
        <x:f>IF(A55="","",IF(OR(B55="",C55="",D55="",E55="",F55="",G55="",M55="",N55="",O55=""),"EVIDENCE INSUFFICIENT - REQUIRED FIELD",IF(G55="CITED",IF(H55="","EVIDENCE INSUFFICIENT - CITED URL",IF(OR(I55="",I55="UNRESOLVED"),"EVIDENCE INSUFFICIENT - SOURCE ROLE",IF(OR(J55="",K55="",L55=""),"EVIDENCE INSUFFICIENT - PASSAGE","COMPLETE"))),IF(OR(G55="NOT CITED",G55="UNCLEAR"),"COMPLETE","EVIDENCE INSUFFICIENT - CITATION STATUS"))))</x:f>
      </x:c>
      <x:c r="R55" s="47" t="str">
        <x:f>IF(A55="","",IF(NOT(OR(EXACT(C55,"Google Search AI features"),EXACT(C55,"Bing / Microsoft AI experiences"),EXACT(C55,"ChatGPT search"),EXACT(C55,"Other observed answer surface"))),"INVALID - PLATFORM TOKEN",IF(NOT(OR(EXACT(G55,"CITED"),EXACT(G55,"NOT CITED"),EXACT(G55,"UNCLEAR"))),"INVALID - CITATION TOKEN",IF(NOT(OR(EXACT(M55,"MENTIONED"),EXACT(M55,"NOT MENTIONED"),EXACT(M55,"UNCLEAR"))),"INVALID - MENTION TOKEN",IF(NOT(OR(EXACT(N55,"REPRODUCED"),EXACT(N55,"NOT REPRODUCED"),EXACT(N55,"NOT RETESTED"))),"INVALID - REPRODUCTION TOKEN",IF(COUNTIF($A$6:$A$205,A55)&gt;1,"INVALID - DUPLICATE ID",IF(G55="CITED",IF(AND(I55&lt;&gt;"",NOT(OR(EXACT(I55,"OFFICIAL / FIRST-PARTY AUTHORITY"),EXACT(I55,"PRIMARY EVIDENCE"),EXACT(I55,"SPECIALIST INTERPRETATION"),EXACT(I55,"PUBLISHER / REFERENCE"),EXACT(I55,"COMMERCIAL SOURCE"),EXACT(I55,"COMMUNITY / WITNESS"),EXACT(I55,"DIRECTORY / MARKETPLACE"),EXACT(I55,"UNRESOLVED"),EXACT(I55,"NOT APPLICABLE")))),"INVALID - SOURCE ROLE TOKEN",IF(AND(L55&lt;&gt;"",NOT(OR(EXACT(L55,"ENTAILS"),EXACT(L55,"PARTIAL"),EXACT(L55,"CONTEXT"),EXACT(L55,"CONTRADICTS"),EXACT(L55,"STALE / JURISDICTION MISMATCH"),EXACT(L55,"ORPHAN / CIRCULAR"),EXACT(L55,"NOT CHECKED"),EXACT(L55,"NOT APPLICABLE")))),"INVALID - SUPPORT TOKEN",IF(OR(I55="NOT APPLICABLE",L55="NOT APPLICABLE"),"INVALID - CITED DETAIL CONTRADICTION","VALID"))),IF(G55="NOT CITED",IF(OR(H55&lt;&gt;"",J55&lt;&gt;"",K55&lt;&gt;"",AND(I55&lt;&gt;"NOT APPLICABLE",I55&lt;&gt;""),AND(L55&lt;&gt;"NOT APPLICABLE",L55&lt;&gt;"")),"INVALID - NOT CITED DETAIL CONTRADICTION","VALID"),IF(G55="UNCLEAR",IF(OR(H55&lt;&gt;"",J55&lt;&gt;"",K55&lt;&gt;"",AND(I55&lt;&gt;"NOT APPLICABLE",I55&lt;&gt;""),AND(L55&lt;&gt;"NOT APPLICABLE",L55&lt;&gt;"")),"INVALID - UNCLEAR DETAIL CONTRADICTION","VALID"),"INVALID - CITATION TOKEN")))))))))</x:f>
      </x:c>
      <x:c r="S55" s="47" t="str">
        <x:f>IF(A55="","",IF(P55&lt;&gt;"SCOPE MATCH",P55,IF(R55&lt;&gt;"VALID",R55,IF(Q55&lt;&gt;"COMPLETE",Q55,IF(G55="UNCLEAR","EVIDENCE INSUFFICIENT - CITATION PRESENCE",IF(G55="NOT CITED","NO CITATION OBSERVED",IF(L55="NOT CHECKED","EVIDENCE INSUFFICIENT - PASSAGE",IF(L55="CONTRADICTS","CITATION SUPPORT CONTRADICTED",IF(L55="ORPHAN / CIRCULAR","EVIDENCE INSUFFICIENT - PROVENANCE",IF(L55="STALE / JURISDICTION MISMATCH","CITATION SUPPORT STALE / MISMATCHED",IF(L55="CONTEXT","CITATION CONTEXT ONLY",IF(L55="PARTIAL","CITATION SUPPORT PARTIAL",IF(AND(L55="ENTAILS",N55="REPRODUCED"),"REPEATABLE WITHIN SAMPLE",IF(AND(L55="ENTAILS",N55="NOT REPRODUCED"),"CITATION SUPPORT VERIFIED - NOT REPRODUCED",IF(L55="ENTAILS","CITATION SUPPORT VERIFIED","EVIDENCE INSUFFICIENT")))))))))))))))</x:f>
      </x:c>
      <x:c r="T55" s="47" t="str">
        <x:f>IF(A55="","",IF(OR(LEFT(S55,21)="EVIDENCE INSUFFICIENT",LEFT(S55,7)="INVALID"),"NOT READY","READY"))</x:f>
      </x:c>
    </x:row>
    <x:row r="56">
      <x:c r="A56" s="39"/>
      <x:c r="B56" s="39"/>
      <x:c r="C56" s="39"/>
      <x:c r="D56" s="39"/>
      <x:c r="E56" s="52"/>
      <x:c r="F56" s="39"/>
      <x:c r="G56" s="39"/>
      <x:c r="H56" s="39"/>
      <x:c r="I56" s="39"/>
      <x:c r="J56" s="39"/>
      <x:c r="K56" s="39"/>
      <x:c r="L56" s="39"/>
      <x:c r="M56" s="39"/>
      <x:c r="N56" s="39"/>
      <x:c r="O56" s="39"/>
      <x:c r="P56" s="47" t="str">
        <x:f>IF(A56="","",IF(OR(B56="",C56="",D56="",E56=""),"EVIDENCE INSUFFICIENT - SCOPE FIELD",IF(AND(C56=START!$B$6,D56=START!$B$7,E56&gt;=START!$B$8,E56&lt;=START!$B$9),"SCOPE MATCH","INVALID - OUT OF SCOPE")))</x:f>
      </x:c>
      <x:c r="Q56" s="47" t="str">
        <x:f>IF(A56="","",IF(OR(B56="",C56="",D56="",E56="",F56="",G56="",M56="",N56="",O56=""),"EVIDENCE INSUFFICIENT - REQUIRED FIELD",IF(G56="CITED",IF(H56="","EVIDENCE INSUFFICIENT - CITED URL",IF(OR(I56="",I56="UNRESOLVED"),"EVIDENCE INSUFFICIENT - SOURCE ROLE",IF(OR(J56="",K56="",L56=""),"EVIDENCE INSUFFICIENT - PASSAGE","COMPLETE"))),IF(OR(G56="NOT CITED",G56="UNCLEAR"),"COMPLETE","EVIDENCE INSUFFICIENT - CITATION STATUS"))))</x:f>
      </x:c>
      <x:c r="R56" s="47" t="str">
        <x:f>IF(A56="","",IF(NOT(OR(EXACT(C56,"Google Search AI features"),EXACT(C56,"Bing / Microsoft AI experiences"),EXACT(C56,"ChatGPT search"),EXACT(C56,"Other observed answer surface"))),"INVALID - PLATFORM TOKEN",IF(NOT(OR(EXACT(G56,"CITED"),EXACT(G56,"NOT CITED"),EXACT(G56,"UNCLEAR"))),"INVALID - CITATION TOKEN",IF(NOT(OR(EXACT(M56,"MENTIONED"),EXACT(M56,"NOT MENTIONED"),EXACT(M56,"UNCLEAR"))),"INVALID - MENTION TOKEN",IF(NOT(OR(EXACT(N56,"REPRODUCED"),EXACT(N56,"NOT REPRODUCED"),EXACT(N56,"NOT RETESTED"))),"INVALID - REPRODUCTION TOKEN",IF(COUNTIF($A$6:$A$205,A56)&gt;1,"INVALID - DUPLICATE ID",IF(G56="CITED",IF(AND(I56&lt;&gt;"",NOT(OR(EXACT(I56,"OFFICIAL / FIRST-PARTY AUTHORITY"),EXACT(I56,"PRIMARY EVIDENCE"),EXACT(I56,"SPECIALIST INTERPRETATION"),EXACT(I56,"PUBLISHER / REFERENCE"),EXACT(I56,"COMMERCIAL SOURCE"),EXACT(I56,"COMMUNITY / WITNESS"),EXACT(I56,"DIRECTORY / MARKETPLACE"),EXACT(I56,"UNRESOLVED"),EXACT(I56,"NOT APPLICABLE")))),"INVALID - SOURCE ROLE TOKEN",IF(AND(L56&lt;&gt;"",NOT(OR(EXACT(L56,"ENTAILS"),EXACT(L56,"PARTIAL"),EXACT(L56,"CONTEXT"),EXACT(L56,"CONTRADICTS"),EXACT(L56,"STALE / JURISDICTION MISMATCH"),EXACT(L56,"ORPHAN / CIRCULAR"),EXACT(L56,"NOT CHECKED"),EXACT(L56,"NOT APPLICABLE")))),"INVALID - SUPPORT TOKEN",IF(OR(I56="NOT APPLICABLE",L56="NOT APPLICABLE"),"INVALID - CITED DETAIL CONTRADICTION","VALID"))),IF(G56="NOT CITED",IF(OR(H56&lt;&gt;"",J56&lt;&gt;"",K56&lt;&gt;"",AND(I56&lt;&gt;"NOT APPLICABLE",I56&lt;&gt;""),AND(L56&lt;&gt;"NOT APPLICABLE",L56&lt;&gt;"")),"INVALID - NOT CITED DETAIL CONTRADICTION","VALID"),IF(G56="UNCLEAR",IF(OR(H56&lt;&gt;"",J56&lt;&gt;"",K56&lt;&gt;"",AND(I56&lt;&gt;"NOT APPLICABLE",I56&lt;&gt;""),AND(L56&lt;&gt;"NOT APPLICABLE",L56&lt;&gt;"")),"INVALID - UNCLEAR DETAIL CONTRADICTION","VALID"),"INVALID - CITATION TOKEN")))))))))</x:f>
      </x:c>
      <x:c r="S56" s="47" t="str">
        <x:f>IF(A56="","",IF(P56&lt;&gt;"SCOPE MATCH",P56,IF(R56&lt;&gt;"VALID",R56,IF(Q56&lt;&gt;"COMPLETE",Q56,IF(G56="UNCLEAR","EVIDENCE INSUFFICIENT - CITATION PRESENCE",IF(G56="NOT CITED","NO CITATION OBSERVED",IF(L56="NOT CHECKED","EVIDENCE INSUFFICIENT - PASSAGE",IF(L56="CONTRADICTS","CITATION SUPPORT CONTRADICTED",IF(L56="ORPHAN / CIRCULAR","EVIDENCE INSUFFICIENT - PROVENANCE",IF(L56="STALE / JURISDICTION MISMATCH","CITATION SUPPORT STALE / MISMATCHED",IF(L56="CONTEXT","CITATION CONTEXT ONLY",IF(L56="PARTIAL","CITATION SUPPORT PARTIAL",IF(AND(L56="ENTAILS",N56="REPRODUCED"),"REPEATABLE WITHIN SAMPLE",IF(AND(L56="ENTAILS",N56="NOT REPRODUCED"),"CITATION SUPPORT VERIFIED - NOT REPRODUCED",IF(L56="ENTAILS","CITATION SUPPORT VERIFIED","EVIDENCE INSUFFICIENT")))))))))))))))</x:f>
      </x:c>
      <x:c r="T56" s="47" t="str">
        <x:f>IF(A56="","",IF(OR(LEFT(S56,21)="EVIDENCE INSUFFICIENT",LEFT(S56,7)="INVALID"),"NOT READY","READY"))</x:f>
      </x:c>
    </x:row>
    <x:row r="57">
      <x:c r="A57" s="39"/>
      <x:c r="B57" s="39"/>
      <x:c r="C57" s="39"/>
      <x:c r="D57" s="39"/>
      <x:c r="E57" s="52"/>
      <x:c r="F57" s="39"/>
      <x:c r="G57" s="39"/>
      <x:c r="H57" s="39"/>
      <x:c r="I57" s="39"/>
      <x:c r="J57" s="39"/>
      <x:c r="K57" s="39"/>
      <x:c r="L57" s="39"/>
      <x:c r="M57" s="39"/>
      <x:c r="N57" s="39"/>
      <x:c r="O57" s="39"/>
      <x:c r="P57" s="47" t="str">
        <x:f>IF(A57="","",IF(OR(B57="",C57="",D57="",E57=""),"EVIDENCE INSUFFICIENT - SCOPE FIELD",IF(AND(C57=START!$B$6,D57=START!$B$7,E57&gt;=START!$B$8,E57&lt;=START!$B$9),"SCOPE MATCH","INVALID - OUT OF SCOPE")))</x:f>
      </x:c>
      <x:c r="Q57" s="47" t="str">
        <x:f>IF(A57="","",IF(OR(B57="",C57="",D57="",E57="",F57="",G57="",M57="",N57="",O57=""),"EVIDENCE INSUFFICIENT - REQUIRED FIELD",IF(G57="CITED",IF(H57="","EVIDENCE INSUFFICIENT - CITED URL",IF(OR(I57="",I57="UNRESOLVED"),"EVIDENCE INSUFFICIENT - SOURCE ROLE",IF(OR(J57="",K57="",L57=""),"EVIDENCE INSUFFICIENT - PASSAGE","COMPLETE"))),IF(OR(G57="NOT CITED",G57="UNCLEAR"),"COMPLETE","EVIDENCE INSUFFICIENT - CITATION STATUS"))))</x:f>
      </x:c>
      <x:c r="R57" s="47" t="str">
        <x:f>IF(A57="","",IF(NOT(OR(EXACT(C57,"Google Search AI features"),EXACT(C57,"Bing / Microsoft AI experiences"),EXACT(C57,"ChatGPT search"),EXACT(C57,"Other observed answer surface"))),"INVALID - PLATFORM TOKEN",IF(NOT(OR(EXACT(G57,"CITED"),EXACT(G57,"NOT CITED"),EXACT(G57,"UNCLEAR"))),"INVALID - CITATION TOKEN",IF(NOT(OR(EXACT(M57,"MENTIONED"),EXACT(M57,"NOT MENTIONED"),EXACT(M57,"UNCLEAR"))),"INVALID - MENTION TOKEN",IF(NOT(OR(EXACT(N57,"REPRODUCED"),EXACT(N57,"NOT REPRODUCED"),EXACT(N57,"NOT RETESTED"))),"INVALID - REPRODUCTION TOKEN",IF(COUNTIF($A$6:$A$205,A57)&gt;1,"INVALID - DUPLICATE ID",IF(G57="CITED",IF(AND(I57&lt;&gt;"",NOT(OR(EXACT(I57,"OFFICIAL / FIRST-PARTY AUTHORITY"),EXACT(I57,"PRIMARY EVIDENCE"),EXACT(I57,"SPECIALIST INTERPRETATION"),EXACT(I57,"PUBLISHER / REFERENCE"),EXACT(I57,"COMMERCIAL SOURCE"),EXACT(I57,"COMMUNITY / WITNESS"),EXACT(I57,"DIRECTORY / MARKETPLACE"),EXACT(I57,"UNRESOLVED"),EXACT(I57,"NOT APPLICABLE")))),"INVALID - SOURCE ROLE TOKEN",IF(AND(L57&lt;&gt;"",NOT(OR(EXACT(L57,"ENTAILS"),EXACT(L57,"PARTIAL"),EXACT(L57,"CONTEXT"),EXACT(L57,"CONTRADICTS"),EXACT(L57,"STALE / JURISDICTION MISMATCH"),EXACT(L57,"ORPHAN / CIRCULAR"),EXACT(L57,"NOT CHECKED"),EXACT(L57,"NOT APPLICABLE")))),"INVALID - SUPPORT TOKEN",IF(OR(I57="NOT APPLICABLE",L57="NOT APPLICABLE"),"INVALID - CITED DETAIL CONTRADICTION","VALID"))),IF(G57="NOT CITED",IF(OR(H57&lt;&gt;"",J57&lt;&gt;"",K57&lt;&gt;"",AND(I57&lt;&gt;"NOT APPLICABLE",I57&lt;&gt;""),AND(L57&lt;&gt;"NOT APPLICABLE",L57&lt;&gt;"")),"INVALID - NOT CITED DETAIL CONTRADICTION","VALID"),IF(G57="UNCLEAR",IF(OR(H57&lt;&gt;"",J57&lt;&gt;"",K57&lt;&gt;"",AND(I57&lt;&gt;"NOT APPLICABLE",I57&lt;&gt;""),AND(L57&lt;&gt;"NOT APPLICABLE",L57&lt;&gt;"")),"INVALID - UNCLEAR DETAIL CONTRADICTION","VALID"),"INVALID - CITATION TOKEN")))))))))</x:f>
      </x:c>
      <x:c r="S57" s="47" t="str">
        <x:f>IF(A57="","",IF(P57&lt;&gt;"SCOPE MATCH",P57,IF(R57&lt;&gt;"VALID",R57,IF(Q57&lt;&gt;"COMPLETE",Q57,IF(G57="UNCLEAR","EVIDENCE INSUFFICIENT - CITATION PRESENCE",IF(G57="NOT CITED","NO CITATION OBSERVED",IF(L57="NOT CHECKED","EVIDENCE INSUFFICIENT - PASSAGE",IF(L57="CONTRADICTS","CITATION SUPPORT CONTRADICTED",IF(L57="ORPHAN / CIRCULAR","EVIDENCE INSUFFICIENT - PROVENANCE",IF(L57="STALE / JURISDICTION MISMATCH","CITATION SUPPORT STALE / MISMATCHED",IF(L57="CONTEXT","CITATION CONTEXT ONLY",IF(L57="PARTIAL","CITATION SUPPORT PARTIAL",IF(AND(L57="ENTAILS",N57="REPRODUCED"),"REPEATABLE WITHIN SAMPLE",IF(AND(L57="ENTAILS",N57="NOT REPRODUCED"),"CITATION SUPPORT VERIFIED - NOT REPRODUCED",IF(L57="ENTAILS","CITATION SUPPORT VERIFIED","EVIDENCE INSUFFICIENT")))))))))))))))</x:f>
      </x:c>
      <x:c r="T57" s="47" t="str">
        <x:f>IF(A57="","",IF(OR(LEFT(S57,21)="EVIDENCE INSUFFICIENT",LEFT(S57,7)="INVALID"),"NOT READY","READY"))</x:f>
      </x:c>
    </x:row>
    <x:row r="58">
      <x:c r="A58" s="39"/>
      <x:c r="B58" s="39"/>
      <x:c r="C58" s="39"/>
      <x:c r="D58" s="39"/>
      <x:c r="E58" s="52"/>
      <x:c r="F58" s="39"/>
      <x:c r="G58" s="39"/>
      <x:c r="H58" s="39"/>
      <x:c r="I58" s="39"/>
      <x:c r="J58" s="39"/>
      <x:c r="K58" s="39"/>
      <x:c r="L58" s="39"/>
      <x:c r="M58" s="39"/>
      <x:c r="N58" s="39"/>
      <x:c r="O58" s="39"/>
      <x:c r="P58" s="47" t="str">
        <x:f>IF(A58="","",IF(OR(B58="",C58="",D58="",E58=""),"EVIDENCE INSUFFICIENT - SCOPE FIELD",IF(AND(C58=START!$B$6,D58=START!$B$7,E58&gt;=START!$B$8,E58&lt;=START!$B$9),"SCOPE MATCH","INVALID - OUT OF SCOPE")))</x:f>
      </x:c>
      <x:c r="Q58" s="47" t="str">
        <x:f>IF(A58="","",IF(OR(B58="",C58="",D58="",E58="",F58="",G58="",M58="",N58="",O58=""),"EVIDENCE INSUFFICIENT - REQUIRED FIELD",IF(G58="CITED",IF(H58="","EVIDENCE INSUFFICIENT - CITED URL",IF(OR(I58="",I58="UNRESOLVED"),"EVIDENCE INSUFFICIENT - SOURCE ROLE",IF(OR(J58="",K58="",L58=""),"EVIDENCE INSUFFICIENT - PASSAGE","COMPLETE"))),IF(OR(G58="NOT CITED",G58="UNCLEAR"),"COMPLETE","EVIDENCE INSUFFICIENT - CITATION STATUS"))))</x:f>
      </x:c>
      <x:c r="R58" s="47" t="str">
        <x:f>IF(A58="","",IF(NOT(OR(EXACT(C58,"Google Search AI features"),EXACT(C58,"Bing / Microsoft AI experiences"),EXACT(C58,"ChatGPT search"),EXACT(C58,"Other observed answer surface"))),"INVALID - PLATFORM TOKEN",IF(NOT(OR(EXACT(G58,"CITED"),EXACT(G58,"NOT CITED"),EXACT(G58,"UNCLEAR"))),"INVALID - CITATION TOKEN",IF(NOT(OR(EXACT(M58,"MENTIONED"),EXACT(M58,"NOT MENTIONED"),EXACT(M58,"UNCLEAR"))),"INVALID - MENTION TOKEN",IF(NOT(OR(EXACT(N58,"REPRODUCED"),EXACT(N58,"NOT REPRODUCED"),EXACT(N58,"NOT RETESTED"))),"INVALID - REPRODUCTION TOKEN",IF(COUNTIF($A$6:$A$205,A58)&gt;1,"INVALID - DUPLICATE ID",IF(G58="CITED",IF(AND(I58&lt;&gt;"",NOT(OR(EXACT(I58,"OFFICIAL / FIRST-PARTY AUTHORITY"),EXACT(I58,"PRIMARY EVIDENCE"),EXACT(I58,"SPECIALIST INTERPRETATION"),EXACT(I58,"PUBLISHER / REFERENCE"),EXACT(I58,"COMMERCIAL SOURCE"),EXACT(I58,"COMMUNITY / WITNESS"),EXACT(I58,"DIRECTORY / MARKETPLACE"),EXACT(I58,"UNRESOLVED"),EXACT(I58,"NOT APPLICABLE")))),"INVALID - SOURCE ROLE TOKEN",IF(AND(L58&lt;&gt;"",NOT(OR(EXACT(L58,"ENTAILS"),EXACT(L58,"PARTIAL"),EXACT(L58,"CONTEXT"),EXACT(L58,"CONTRADICTS"),EXACT(L58,"STALE / JURISDICTION MISMATCH"),EXACT(L58,"ORPHAN / CIRCULAR"),EXACT(L58,"NOT CHECKED"),EXACT(L58,"NOT APPLICABLE")))),"INVALID - SUPPORT TOKEN",IF(OR(I58="NOT APPLICABLE",L58="NOT APPLICABLE"),"INVALID - CITED DETAIL CONTRADICTION","VALID"))),IF(G58="NOT CITED",IF(OR(H58&lt;&gt;"",J58&lt;&gt;"",K58&lt;&gt;"",AND(I58&lt;&gt;"NOT APPLICABLE",I58&lt;&gt;""),AND(L58&lt;&gt;"NOT APPLICABLE",L58&lt;&gt;"")),"INVALID - NOT CITED DETAIL CONTRADICTION","VALID"),IF(G58="UNCLEAR",IF(OR(H58&lt;&gt;"",J58&lt;&gt;"",K58&lt;&gt;"",AND(I58&lt;&gt;"NOT APPLICABLE",I58&lt;&gt;""),AND(L58&lt;&gt;"NOT APPLICABLE",L58&lt;&gt;"")),"INVALID - UNCLEAR DETAIL CONTRADICTION","VALID"),"INVALID - CITATION TOKEN")))))))))</x:f>
      </x:c>
      <x:c r="S58" s="47" t="str">
        <x:f>IF(A58="","",IF(P58&lt;&gt;"SCOPE MATCH",P58,IF(R58&lt;&gt;"VALID",R58,IF(Q58&lt;&gt;"COMPLETE",Q58,IF(G58="UNCLEAR","EVIDENCE INSUFFICIENT - CITATION PRESENCE",IF(G58="NOT CITED","NO CITATION OBSERVED",IF(L58="NOT CHECKED","EVIDENCE INSUFFICIENT - PASSAGE",IF(L58="CONTRADICTS","CITATION SUPPORT CONTRADICTED",IF(L58="ORPHAN / CIRCULAR","EVIDENCE INSUFFICIENT - PROVENANCE",IF(L58="STALE / JURISDICTION MISMATCH","CITATION SUPPORT STALE / MISMATCHED",IF(L58="CONTEXT","CITATION CONTEXT ONLY",IF(L58="PARTIAL","CITATION SUPPORT PARTIAL",IF(AND(L58="ENTAILS",N58="REPRODUCED"),"REPEATABLE WITHIN SAMPLE",IF(AND(L58="ENTAILS",N58="NOT REPRODUCED"),"CITATION SUPPORT VERIFIED - NOT REPRODUCED",IF(L58="ENTAILS","CITATION SUPPORT VERIFIED","EVIDENCE INSUFFICIENT")))))))))))))))</x:f>
      </x:c>
      <x:c r="T58" s="47" t="str">
        <x:f>IF(A58="","",IF(OR(LEFT(S58,21)="EVIDENCE INSUFFICIENT",LEFT(S58,7)="INVALID"),"NOT READY","READY"))</x:f>
      </x:c>
    </x:row>
    <x:row r="59">
      <x:c r="A59" s="39"/>
      <x:c r="B59" s="39"/>
      <x:c r="C59" s="39"/>
      <x:c r="D59" s="39"/>
      <x:c r="E59" s="52"/>
      <x:c r="F59" s="39"/>
      <x:c r="G59" s="39"/>
      <x:c r="H59" s="39"/>
      <x:c r="I59" s="39"/>
      <x:c r="J59" s="39"/>
      <x:c r="K59" s="39"/>
      <x:c r="L59" s="39"/>
      <x:c r="M59" s="39"/>
      <x:c r="N59" s="39"/>
      <x:c r="O59" s="39"/>
      <x:c r="P59" s="47" t="str">
        <x:f>IF(A59="","",IF(OR(B59="",C59="",D59="",E59=""),"EVIDENCE INSUFFICIENT - SCOPE FIELD",IF(AND(C59=START!$B$6,D59=START!$B$7,E59&gt;=START!$B$8,E59&lt;=START!$B$9),"SCOPE MATCH","INVALID - OUT OF SCOPE")))</x:f>
      </x:c>
      <x:c r="Q59" s="47" t="str">
        <x:f>IF(A59="","",IF(OR(B59="",C59="",D59="",E59="",F59="",G59="",M59="",N59="",O59=""),"EVIDENCE INSUFFICIENT - REQUIRED FIELD",IF(G59="CITED",IF(H59="","EVIDENCE INSUFFICIENT - CITED URL",IF(OR(I59="",I59="UNRESOLVED"),"EVIDENCE INSUFFICIENT - SOURCE ROLE",IF(OR(J59="",K59="",L59=""),"EVIDENCE INSUFFICIENT - PASSAGE","COMPLETE"))),IF(OR(G59="NOT CITED",G59="UNCLEAR"),"COMPLETE","EVIDENCE INSUFFICIENT - CITATION STATUS"))))</x:f>
      </x:c>
      <x:c r="R59" s="47" t="str">
        <x:f>IF(A59="","",IF(NOT(OR(EXACT(C59,"Google Search AI features"),EXACT(C59,"Bing / Microsoft AI experiences"),EXACT(C59,"ChatGPT search"),EXACT(C59,"Other observed answer surface"))),"INVALID - PLATFORM TOKEN",IF(NOT(OR(EXACT(G59,"CITED"),EXACT(G59,"NOT CITED"),EXACT(G59,"UNCLEAR"))),"INVALID - CITATION TOKEN",IF(NOT(OR(EXACT(M59,"MENTIONED"),EXACT(M59,"NOT MENTIONED"),EXACT(M59,"UNCLEAR"))),"INVALID - MENTION TOKEN",IF(NOT(OR(EXACT(N59,"REPRODUCED"),EXACT(N59,"NOT REPRODUCED"),EXACT(N59,"NOT RETESTED"))),"INVALID - REPRODUCTION TOKEN",IF(COUNTIF($A$6:$A$205,A59)&gt;1,"INVALID - DUPLICATE ID",IF(G59="CITED",IF(AND(I59&lt;&gt;"",NOT(OR(EXACT(I59,"OFFICIAL / FIRST-PARTY AUTHORITY"),EXACT(I59,"PRIMARY EVIDENCE"),EXACT(I59,"SPECIALIST INTERPRETATION"),EXACT(I59,"PUBLISHER / REFERENCE"),EXACT(I59,"COMMERCIAL SOURCE"),EXACT(I59,"COMMUNITY / WITNESS"),EXACT(I59,"DIRECTORY / MARKETPLACE"),EXACT(I59,"UNRESOLVED"),EXACT(I59,"NOT APPLICABLE")))),"INVALID - SOURCE ROLE TOKEN",IF(AND(L59&lt;&gt;"",NOT(OR(EXACT(L59,"ENTAILS"),EXACT(L59,"PARTIAL"),EXACT(L59,"CONTEXT"),EXACT(L59,"CONTRADICTS"),EXACT(L59,"STALE / JURISDICTION MISMATCH"),EXACT(L59,"ORPHAN / CIRCULAR"),EXACT(L59,"NOT CHECKED"),EXACT(L59,"NOT APPLICABLE")))),"INVALID - SUPPORT TOKEN",IF(OR(I59="NOT APPLICABLE",L59="NOT APPLICABLE"),"INVALID - CITED DETAIL CONTRADICTION","VALID"))),IF(G59="NOT CITED",IF(OR(H59&lt;&gt;"",J59&lt;&gt;"",K59&lt;&gt;"",AND(I59&lt;&gt;"NOT APPLICABLE",I59&lt;&gt;""),AND(L59&lt;&gt;"NOT APPLICABLE",L59&lt;&gt;"")),"INVALID - NOT CITED DETAIL CONTRADICTION","VALID"),IF(G59="UNCLEAR",IF(OR(H59&lt;&gt;"",J59&lt;&gt;"",K59&lt;&gt;"",AND(I59&lt;&gt;"NOT APPLICABLE",I59&lt;&gt;""),AND(L59&lt;&gt;"NOT APPLICABLE",L59&lt;&gt;"")),"INVALID - UNCLEAR DETAIL CONTRADICTION","VALID"),"INVALID - CITATION TOKEN")))))))))</x:f>
      </x:c>
      <x:c r="S59" s="47" t="str">
        <x:f>IF(A59="","",IF(P59&lt;&gt;"SCOPE MATCH",P59,IF(R59&lt;&gt;"VALID",R59,IF(Q59&lt;&gt;"COMPLETE",Q59,IF(G59="UNCLEAR","EVIDENCE INSUFFICIENT - CITATION PRESENCE",IF(G59="NOT CITED","NO CITATION OBSERVED",IF(L59="NOT CHECKED","EVIDENCE INSUFFICIENT - PASSAGE",IF(L59="CONTRADICTS","CITATION SUPPORT CONTRADICTED",IF(L59="ORPHAN / CIRCULAR","EVIDENCE INSUFFICIENT - PROVENANCE",IF(L59="STALE / JURISDICTION MISMATCH","CITATION SUPPORT STALE / MISMATCHED",IF(L59="CONTEXT","CITATION CONTEXT ONLY",IF(L59="PARTIAL","CITATION SUPPORT PARTIAL",IF(AND(L59="ENTAILS",N59="REPRODUCED"),"REPEATABLE WITHIN SAMPLE",IF(AND(L59="ENTAILS",N59="NOT REPRODUCED"),"CITATION SUPPORT VERIFIED - NOT REPRODUCED",IF(L59="ENTAILS","CITATION SUPPORT VERIFIED","EVIDENCE INSUFFICIENT")))))))))))))))</x:f>
      </x:c>
      <x:c r="T59" s="47" t="str">
        <x:f>IF(A59="","",IF(OR(LEFT(S59,21)="EVIDENCE INSUFFICIENT",LEFT(S59,7)="INVALID"),"NOT READY","READY"))</x:f>
      </x:c>
    </x:row>
    <x:row r="60">
      <x:c r="A60" s="39"/>
      <x:c r="B60" s="39"/>
      <x:c r="C60" s="39"/>
      <x:c r="D60" s="39"/>
      <x:c r="E60" s="52"/>
      <x:c r="F60" s="39"/>
      <x:c r="G60" s="39"/>
      <x:c r="H60" s="39"/>
      <x:c r="I60" s="39"/>
      <x:c r="J60" s="39"/>
      <x:c r="K60" s="39"/>
      <x:c r="L60" s="39"/>
      <x:c r="M60" s="39"/>
      <x:c r="N60" s="39"/>
      <x:c r="O60" s="39"/>
      <x:c r="P60" s="47" t="str">
        <x:f>IF(A60="","",IF(OR(B60="",C60="",D60="",E60=""),"EVIDENCE INSUFFICIENT - SCOPE FIELD",IF(AND(C60=START!$B$6,D60=START!$B$7,E60&gt;=START!$B$8,E60&lt;=START!$B$9),"SCOPE MATCH","INVALID - OUT OF SCOPE")))</x:f>
      </x:c>
      <x:c r="Q60" s="47" t="str">
        <x:f>IF(A60="","",IF(OR(B60="",C60="",D60="",E60="",F60="",G60="",M60="",N60="",O60=""),"EVIDENCE INSUFFICIENT - REQUIRED FIELD",IF(G60="CITED",IF(H60="","EVIDENCE INSUFFICIENT - CITED URL",IF(OR(I60="",I60="UNRESOLVED"),"EVIDENCE INSUFFICIENT - SOURCE ROLE",IF(OR(J60="",K60="",L60=""),"EVIDENCE INSUFFICIENT - PASSAGE","COMPLETE"))),IF(OR(G60="NOT CITED",G60="UNCLEAR"),"COMPLETE","EVIDENCE INSUFFICIENT - CITATION STATUS"))))</x:f>
      </x:c>
      <x:c r="R60" s="47" t="str">
        <x:f>IF(A60="","",IF(NOT(OR(EXACT(C60,"Google Search AI features"),EXACT(C60,"Bing / Microsoft AI experiences"),EXACT(C60,"ChatGPT search"),EXACT(C60,"Other observed answer surface"))),"INVALID - PLATFORM TOKEN",IF(NOT(OR(EXACT(G60,"CITED"),EXACT(G60,"NOT CITED"),EXACT(G60,"UNCLEAR"))),"INVALID - CITATION TOKEN",IF(NOT(OR(EXACT(M60,"MENTIONED"),EXACT(M60,"NOT MENTIONED"),EXACT(M60,"UNCLEAR"))),"INVALID - MENTION TOKEN",IF(NOT(OR(EXACT(N60,"REPRODUCED"),EXACT(N60,"NOT REPRODUCED"),EXACT(N60,"NOT RETESTED"))),"INVALID - REPRODUCTION TOKEN",IF(COUNTIF($A$6:$A$205,A60)&gt;1,"INVALID - DUPLICATE ID",IF(G60="CITED",IF(AND(I60&lt;&gt;"",NOT(OR(EXACT(I60,"OFFICIAL / FIRST-PARTY AUTHORITY"),EXACT(I60,"PRIMARY EVIDENCE"),EXACT(I60,"SPECIALIST INTERPRETATION"),EXACT(I60,"PUBLISHER / REFERENCE"),EXACT(I60,"COMMERCIAL SOURCE"),EXACT(I60,"COMMUNITY / WITNESS"),EXACT(I60,"DIRECTORY / MARKETPLACE"),EXACT(I60,"UNRESOLVED"),EXACT(I60,"NOT APPLICABLE")))),"INVALID - SOURCE ROLE TOKEN",IF(AND(L60&lt;&gt;"",NOT(OR(EXACT(L60,"ENTAILS"),EXACT(L60,"PARTIAL"),EXACT(L60,"CONTEXT"),EXACT(L60,"CONTRADICTS"),EXACT(L60,"STALE / JURISDICTION MISMATCH"),EXACT(L60,"ORPHAN / CIRCULAR"),EXACT(L60,"NOT CHECKED"),EXACT(L60,"NOT APPLICABLE")))),"INVALID - SUPPORT TOKEN",IF(OR(I60="NOT APPLICABLE",L60="NOT APPLICABLE"),"INVALID - CITED DETAIL CONTRADICTION","VALID"))),IF(G60="NOT CITED",IF(OR(H60&lt;&gt;"",J60&lt;&gt;"",K60&lt;&gt;"",AND(I60&lt;&gt;"NOT APPLICABLE",I60&lt;&gt;""),AND(L60&lt;&gt;"NOT APPLICABLE",L60&lt;&gt;"")),"INVALID - NOT CITED DETAIL CONTRADICTION","VALID"),IF(G60="UNCLEAR",IF(OR(H60&lt;&gt;"",J60&lt;&gt;"",K60&lt;&gt;"",AND(I60&lt;&gt;"NOT APPLICABLE",I60&lt;&gt;""),AND(L60&lt;&gt;"NOT APPLICABLE",L60&lt;&gt;"")),"INVALID - UNCLEAR DETAIL CONTRADICTION","VALID"),"INVALID - CITATION TOKEN")))))))))</x:f>
      </x:c>
      <x:c r="S60" s="47" t="str">
        <x:f>IF(A60="","",IF(P60&lt;&gt;"SCOPE MATCH",P60,IF(R60&lt;&gt;"VALID",R60,IF(Q60&lt;&gt;"COMPLETE",Q60,IF(G60="UNCLEAR","EVIDENCE INSUFFICIENT - CITATION PRESENCE",IF(G60="NOT CITED","NO CITATION OBSERVED",IF(L60="NOT CHECKED","EVIDENCE INSUFFICIENT - PASSAGE",IF(L60="CONTRADICTS","CITATION SUPPORT CONTRADICTED",IF(L60="ORPHAN / CIRCULAR","EVIDENCE INSUFFICIENT - PROVENANCE",IF(L60="STALE / JURISDICTION MISMATCH","CITATION SUPPORT STALE / MISMATCHED",IF(L60="CONTEXT","CITATION CONTEXT ONLY",IF(L60="PARTIAL","CITATION SUPPORT PARTIAL",IF(AND(L60="ENTAILS",N60="REPRODUCED"),"REPEATABLE WITHIN SAMPLE",IF(AND(L60="ENTAILS",N60="NOT REPRODUCED"),"CITATION SUPPORT VERIFIED - NOT REPRODUCED",IF(L60="ENTAILS","CITATION SUPPORT VERIFIED","EVIDENCE INSUFFICIENT")))))))))))))))</x:f>
      </x:c>
      <x:c r="T60" s="47" t="str">
        <x:f>IF(A60="","",IF(OR(LEFT(S60,21)="EVIDENCE INSUFFICIENT",LEFT(S60,7)="INVALID"),"NOT READY","READY"))</x:f>
      </x:c>
    </x:row>
    <x:row r="61">
      <x:c r="A61" s="39"/>
      <x:c r="B61" s="39"/>
      <x:c r="C61" s="39"/>
      <x:c r="D61" s="39"/>
      <x:c r="E61" s="52"/>
      <x:c r="F61" s="39"/>
      <x:c r="G61" s="39"/>
      <x:c r="H61" s="39"/>
      <x:c r="I61" s="39"/>
      <x:c r="J61" s="39"/>
      <x:c r="K61" s="39"/>
      <x:c r="L61" s="39"/>
      <x:c r="M61" s="39"/>
      <x:c r="N61" s="39"/>
      <x:c r="O61" s="39"/>
      <x:c r="P61" s="47" t="str">
        <x:f>IF(A61="","",IF(OR(B61="",C61="",D61="",E61=""),"EVIDENCE INSUFFICIENT - SCOPE FIELD",IF(AND(C61=START!$B$6,D61=START!$B$7,E61&gt;=START!$B$8,E61&lt;=START!$B$9),"SCOPE MATCH","INVALID - OUT OF SCOPE")))</x:f>
      </x:c>
      <x:c r="Q61" s="47" t="str">
        <x:f>IF(A61="","",IF(OR(B61="",C61="",D61="",E61="",F61="",G61="",M61="",N61="",O61=""),"EVIDENCE INSUFFICIENT - REQUIRED FIELD",IF(G61="CITED",IF(H61="","EVIDENCE INSUFFICIENT - CITED URL",IF(OR(I61="",I61="UNRESOLVED"),"EVIDENCE INSUFFICIENT - SOURCE ROLE",IF(OR(J61="",K61="",L61=""),"EVIDENCE INSUFFICIENT - PASSAGE","COMPLETE"))),IF(OR(G61="NOT CITED",G61="UNCLEAR"),"COMPLETE","EVIDENCE INSUFFICIENT - CITATION STATUS"))))</x:f>
      </x:c>
      <x:c r="R61" s="47" t="str">
        <x:f>IF(A61="","",IF(NOT(OR(EXACT(C61,"Google Search AI features"),EXACT(C61,"Bing / Microsoft AI experiences"),EXACT(C61,"ChatGPT search"),EXACT(C61,"Other observed answer surface"))),"INVALID - PLATFORM TOKEN",IF(NOT(OR(EXACT(G61,"CITED"),EXACT(G61,"NOT CITED"),EXACT(G61,"UNCLEAR"))),"INVALID - CITATION TOKEN",IF(NOT(OR(EXACT(M61,"MENTIONED"),EXACT(M61,"NOT MENTIONED"),EXACT(M61,"UNCLEAR"))),"INVALID - MENTION TOKEN",IF(NOT(OR(EXACT(N61,"REPRODUCED"),EXACT(N61,"NOT REPRODUCED"),EXACT(N61,"NOT RETESTED"))),"INVALID - REPRODUCTION TOKEN",IF(COUNTIF($A$6:$A$205,A61)&gt;1,"INVALID - DUPLICATE ID",IF(G61="CITED",IF(AND(I61&lt;&gt;"",NOT(OR(EXACT(I61,"OFFICIAL / FIRST-PARTY AUTHORITY"),EXACT(I61,"PRIMARY EVIDENCE"),EXACT(I61,"SPECIALIST INTERPRETATION"),EXACT(I61,"PUBLISHER / REFERENCE"),EXACT(I61,"COMMERCIAL SOURCE"),EXACT(I61,"COMMUNITY / WITNESS"),EXACT(I61,"DIRECTORY / MARKETPLACE"),EXACT(I61,"UNRESOLVED"),EXACT(I61,"NOT APPLICABLE")))),"INVALID - SOURCE ROLE TOKEN",IF(AND(L61&lt;&gt;"",NOT(OR(EXACT(L61,"ENTAILS"),EXACT(L61,"PARTIAL"),EXACT(L61,"CONTEXT"),EXACT(L61,"CONTRADICTS"),EXACT(L61,"STALE / JURISDICTION MISMATCH"),EXACT(L61,"ORPHAN / CIRCULAR"),EXACT(L61,"NOT CHECKED"),EXACT(L61,"NOT APPLICABLE")))),"INVALID - SUPPORT TOKEN",IF(OR(I61="NOT APPLICABLE",L61="NOT APPLICABLE"),"INVALID - CITED DETAIL CONTRADICTION","VALID"))),IF(G61="NOT CITED",IF(OR(H61&lt;&gt;"",J61&lt;&gt;"",K61&lt;&gt;"",AND(I61&lt;&gt;"NOT APPLICABLE",I61&lt;&gt;""),AND(L61&lt;&gt;"NOT APPLICABLE",L61&lt;&gt;"")),"INVALID - NOT CITED DETAIL CONTRADICTION","VALID"),IF(G61="UNCLEAR",IF(OR(H61&lt;&gt;"",J61&lt;&gt;"",K61&lt;&gt;"",AND(I61&lt;&gt;"NOT APPLICABLE",I61&lt;&gt;""),AND(L61&lt;&gt;"NOT APPLICABLE",L61&lt;&gt;"")),"INVALID - UNCLEAR DETAIL CONTRADICTION","VALID"),"INVALID - CITATION TOKEN")))))))))</x:f>
      </x:c>
      <x:c r="S61" s="47" t="str">
        <x:f>IF(A61="","",IF(P61&lt;&gt;"SCOPE MATCH",P61,IF(R61&lt;&gt;"VALID",R61,IF(Q61&lt;&gt;"COMPLETE",Q61,IF(G61="UNCLEAR","EVIDENCE INSUFFICIENT - CITATION PRESENCE",IF(G61="NOT CITED","NO CITATION OBSERVED",IF(L61="NOT CHECKED","EVIDENCE INSUFFICIENT - PASSAGE",IF(L61="CONTRADICTS","CITATION SUPPORT CONTRADICTED",IF(L61="ORPHAN / CIRCULAR","EVIDENCE INSUFFICIENT - PROVENANCE",IF(L61="STALE / JURISDICTION MISMATCH","CITATION SUPPORT STALE / MISMATCHED",IF(L61="CONTEXT","CITATION CONTEXT ONLY",IF(L61="PARTIAL","CITATION SUPPORT PARTIAL",IF(AND(L61="ENTAILS",N61="REPRODUCED"),"REPEATABLE WITHIN SAMPLE",IF(AND(L61="ENTAILS",N61="NOT REPRODUCED"),"CITATION SUPPORT VERIFIED - NOT REPRODUCED",IF(L61="ENTAILS","CITATION SUPPORT VERIFIED","EVIDENCE INSUFFICIENT")))))))))))))))</x:f>
      </x:c>
      <x:c r="T61" s="47" t="str">
        <x:f>IF(A61="","",IF(OR(LEFT(S61,21)="EVIDENCE INSUFFICIENT",LEFT(S61,7)="INVALID"),"NOT READY","READY"))</x:f>
      </x:c>
    </x:row>
    <x:row r="62">
      <x:c r="A62" s="39"/>
      <x:c r="B62" s="39"/>
      <x:c r="C62" s="39"/>
      <x:c r="D62" s="39"/>
      <x:c r="E62" s="52"/>
      <x:c r="F62" s="39"/>
      <x:c r="G62" s="39"/>
      <x:c r="H62" s="39"/>
      <x:c r="I62" s="39"/>
      <x:c r="J62" s="39"/>
      <x:c r="K62" s="39"/>
      <x:c r="L62" s="39"/>
      <x:c r="M62" s="39"/>
      <x:c r="N62" s="39"/>
      <x:c r="O62" s="39"/>
      <x:c r="P62" s="47" t="str">
        <x:f>IF(A62="","",IF(OR(B62="",C62="",D62="",E62=""),"EVIDENCE INSUFFICIENT - SCOPE FIELD",IF(AND(C62=START!$B$6,D62=START!$B$7,E62&gt;=START!$B$8,E62&lt;=START!$B$9),"SCOPE MATCH","INVALID - OUT OF SCOPE")))</x:f>
      </x:c>
      <x:c r="Q62" s="47" t="str">
        <x:f>IF(A62="","",IF(OR(B62="",C62="",D62="",E62="",F62="",G62="",M62="",N62="",O62=""),"EVIDENCE INSUFFICIENT - REQUIRED FIELD",IF(G62="CITED",IF(H62="","EVIDENCE INSUFFICIENT - CITED URL",IF(OR(I62="",I62="UNRESOLVED"),"EVIDENCE INSUFFICIENT - SOURCE ROLE",IF(OR(J62="",K62="",L62=""),"EVIDENCE INSUFFICIENT - PASSAGE","COMPLETE"))),IF(OR(G62="NOT CITED",G62="UNCLEAR"),"COMPLETE","EVIDENCE INSUFFICIENT - CITATION STATUS"))))</x:f>
      </x:c>
      <x:c r="R62" s="47" t="str">
        <x:f>IF(A62="","",IF(NOT(OR(EXACT(C62,"Google Search AI features"),EXACT(C62,"Bing / Microsoft AI experiences"),EXACT(C62,"ChatGPT search"),EXACT(C62,"Other observed answer surface"))),"INVALID - PLATFORM TOKEN",IF(NOT(OR(EXACT(G62,"CITED"),EXACT(G62,"NOT CITED"),EXACT(G62,"UNCLEAR"))),"INVALID - CITATION TOKEN",IF(NOT(OR(EXACT(M62,"MENTIONED"),EXACT(M62,"NOT MENTIONED"),EXACT(M62,"UNCLEAR"))),"INVALID - MENTION TOKEN",IF(NOT(OR(EXACT(N62,"REPRODUCED"),EXACT(N62,"NOT REPRODUCED"),EXACT(N62,"NOT RETESTED"))),"INVALID - REPRODUCTION TOKEN",IF(COUNTIF($A$6:$A$205,A62)&gt;1,"INVALID - DUPLICATE ID",IF(G62="CITED",IF(AND(I62&lt;&gt;"",NOT(OR(EXACT(I62,"OFFICIAL / FIRST-PARTY AUTHORITY"),EXACT(I62,"PRIMARY EVIDENCE"),EXACT(I62,"SPECIALIST INTERPRETATION"),EXACT(I62,"PUBLISHER / REFERENCE"),EXACT(I62,"COMMERCIAL SOURCE"),EXACT(I62,"COMMUNITY / WITNESS"),EXACT(I62,"DIRECTORY / MARKETPLACE"),EXACT(I62,"UNRESOLVED"),EXACT(I62,"NOT APPLICABLE")))),"INVALID - SOURCE ROLE TOKEN",IF(AND(L62&lt;&gt;"",NOT(OR(EXACT(L62,"ENTAILS"),EXACT(L62,"PARTIAL"),EXACT(L62,"CONTEXT"),EXACT(L62,"CONTRADICTS"),EXACT(L62,"STALE / JURISDICTION MISMATCH"),EXACT(L62,"ORPHAN / CIRCULAR"),EXACT(L62,"NOT CHECKED"),EXACT(L62,"NOT APPLICABLE")))),"INVALID - SUPPORT TOKEN",IF(OR(I62="NOT APPLICABLE",L62="NOT APPLICABLE"),"INVALID - CITED DETAIL CONTRADICTION","VALID"))),IF(G62="NOT CITED",IF(OR(H62&lt;&gt;"",J62&lt;&gt;"",K62&lt;&gt;"",AND(I62&lt;&gt;"NOT APPLICABLE",I62&lt;&gt;""),AND(L62&lt;&gt;"NOT APPLICABLE",L62&lt;&gt;"")),"INVALID - NOT CITED DETAIL CONTRADICTION","VALID"),IF(G62="UNCLEAR",IF(OR(H62&lt;&gt;"",J62&lt;&gt;"",K62&lt;&gt;"",AND(I62&lt;&gt;"NOT APPLICABLE",I62&lt;&gt;""),AND(L62&lt;&gt;"NOT APPLICABLE",L62&lt;&gt;"")),"INVALID - UNCLEAR DETAIL CONTRADICTION","VALID"),"INVALID - CITATION TOKEN")))))))))</x:f>
      </x:c>
      <x:c r="S62" s="47" t="str">
        <x:f>IF(A62="","",IF(P62&lt;&gt;"SCOPE MATCH",P62,IF(R62&lt;&gt;"VALID",R62,IF(Q62&lt;&gt;"COMPLETE",Q62,IF(G62="UNCLEAR","EVIDENCE INSUFFICIENT - CITATION PRESENCE",IF(G62="NOT CITED","NO CITATION OBSERVED",IF(L62="NOT CHECKED","EVIDENCE INSUFFICIENT - PASSAGE",IF(L62="CONTRADICTS","CITATION SUPPORT CONTRADICTED",IF(L62="ORPHAN / CIRCULAR","EVIDENCE INSUFFICIENT - PROVENANCE",IF(L62="STALE / JURISDICTION MISMATCH","CITATION SUPPORT STALE / MISMATCHED",IF(L62="CONTEXT","CITATION CONTEXT ONLY",IF(L62="PARTIAL","CITATION SUPPORT PARTIAL",IF(AND(L62="ENTAILS",N62="REPRODUCED"),"REPEATABLE WITHIN SAMPLE",IF(AND(L62="ENTAILS",N62="NOT REPRODUCED"),"CITATION SUPPORT VERIFIED - NOT REPRODUCED",IF(L62="ENTAILS","CITATION SUPPORT VERIFIED","EVIDENCE INSUFFICIENT")))))))))))))))</x:f>
      </x:c>
      <x:c r="T62" s="47" t="str">
        <x:f>IF(A62="","",IF(OR(LEFT(S62,21)="EVIDENCE INSUFFICIENT",LEFT(S62,7)="INVALID"),"NOT READY","READY"))</x:f>
      </x:c>
    </x:row>
    <x:row r="63">
      <x:c r="A63" s="39"/>
      <x:c r="B63" s="39"/>
      <x:c r="C63" s="39"/>
      <x:c r="D63" s="39"/>
      <x:c r="E63" s="52"/>
      <x:c r="F63" s="39"/>
      <x:c r="G63" s="39"/>
      <x:c r="H63" s="39"/>
      <x:c r="I63" s="39"/>
      <x:c r="J63" s="39"/>
      <x:c r="K63" s="39"/>
      <x:c r="L63" s="39"/>
      <x:c r="M63" s="39"/>
      <x:c r="N63" s="39"/>
      <x:c r="O63" s="39"/>
      <x:c r="P63" s="47" t="str">
        <x:f>IF(A63="","",IF(OR(B63="",C63="",D63="",E63=""),"EVIDENCE INSUFFICIENT - SCOPE FIELD",IF(AND(C63=START!$B$6,D63=START!$B$7,E63&gt;=START!$B$8,E63&lt;=START!$B$9),"SCOPE MATCH","INVALID - OUT OF SCOPE")))</x:f>
      </x:c>
      <x:c r="Q63" s="47" t="str">
        <x:f>IF(A63="","",IF(OR(B63="",C63="",D63="",E63="",F63="",G63="",M63="",N63="",O63=""),"EVIDENCE INSUFFICIENT - REQUIRED FIELD",IF(G63="CITED",IF(H63="","EVIDENCE INSUFFICIENT - CITED URL",IF(OR(I63="",I63="UNRESOLVED"),"EVIDENCE INSUFFICIENT - SOURCE ROLE",IF(OR(J63="",K63="",L63=""),"EVIDENCE INSUFFICIENT - PASSAGE","COMPLETE"))),IF(OR(G63="NOT CITED",G63="UNCLEAR"),"COMPLETE","EVIDENCE INSUFFICIENT - CITATION STATUS"))))</x:f>
      </x:c>
      <x:c r="R63" s="47" t="str">
        <x:f>IF(A63="","",IF(NOT(OR(EXACT(C63,"Google Search AI features"),EXACT(C63,"Bing / Microsoft AI experiences"),EXACT(C63,"ChatGPT search"),EXACT(C63,"Other observed answer surface"))),"INVALID - PLATFORM TOKEN",IF(NOT(OR(EXACT(G63,"CITED"),EXACT(G63,"NOT CITED"),EXACT(G63,"UNCLEAR"))),"INVALID - CITATION TOKEN",IF(NOT(OR(EXACT(M63,"MENTIONED"),EXACT(M63,"NOT MENTIONED"),EXACT(M63,"UNCLEAR"))),"INVALID - MENTION TOKEN",IF(NOT(OR(EXACT(N63,"REPRODUCED"),EXACT(N63,"NOT REPRODUCED"),EXACT(N63,"NOT RETESTED"))),"INVALID - REPRODUCTION TOKEN",IF(COUNTIF($A$6:$A$205,A63)&gt;1,"INVALID - DUPLICATE ID",IF(G63="CITED",IF(AND(I63&lt;&gt;"",NOT(OR(EXACT(I63,"OFFICIAL / FIRST-PARTY AUTHORITY"),EXACT(I63,"PRIMARY EVIDENCE"),EXACT(I63,"SPECIALIST INTERPRETATION"),EXACT(I63,"PUBLISHER / REFERENCE"),EXACT(I63,"COMMERCIAL SOURCE"),EXACT(I63,"COMMUNITY / WITNESS"),EXACT(I63,"DIRECTORY / MARKETPLACE"),EXACT(I63,"UNRESOLVED"),EXACT(I63,"NOT APPLICABLE")))),"INVALID - SOURCE ROLE TOKEN",IF(AND(L63&lt;&gt;"",NOT(OR(EXACT(L63,"ENTAILS"),EXACT(L63,"PARTIAL"),EXACT(L63,"CONTEXT"),EXACT(L63,"CONTRADICTS"),EXACT(L63,"STALE / JURISDICTION MISMATCH"),EXACT(L63,"ORPHAN / CIRCULAR"),EXACT(L63,"NOT CHECKED"),EXACT(L63,"NOT APPLICABLE")))),"INVALID - SUPPORT TOKEN",IF(OR(I63="NOT APPLICABLE",L63="NOT APPLICABLE"),"INVALID - CITED DETAIL CONTRADICTION","VALID"))),IF(G63="NOT CITED",IF(OR(H63&lt;&gt;"",J63&lt;&gt;"",K63&lt;&gt;"",AND(I63&lt;&gt;"NOT APPLICABLE",I63&lt;&gt;""),AND(L63&lt;&gt;"NOT APPLICABLE",L63&lt;&gt;"")),"INVALID - NOT CITED DETAIL CONTRADICTION","VALID"),IF(G63="UNCLEAR",IF(OR(H63&lt;&gt;"",J63&lt;&gt;"",K63&lt;&gt;"",AND(I63&lt;&gt;"NOT APPLICABLE",I63&lt;&gt;""),AND(L63&lt;&gt;"NOT APPLICABLE",L63&lt;&gt;"")),"INVALID - UNCLEAR DETAIL CONTRADICTION","VALID"),"INVALID - CITATION TOKEN")))))))))</x:f>
      </x:c>
      <x:c r="S63" s="47" t="str">
        <x:f>IF(A63="","",IF(P63&lt;&gt;"SCOPE MATCH",P63,IF(R63&lt;&gt;"VALID",R63,IF(Q63&lt;&gt;"COMPLETE",Q63,IF(G63="UNCLEAR","EVIDENCE INSUFFICIENT - CITATION PRESENCE",IF(G63="NOT CITED","NO CITATION OBSERVED",IF(L63="NOT CHECKED","EVIDENCE INSUFFICIENT - PASSAGE",IF(L63="CONTRADICTS","CITATION SUPPORT CONTRADICTED",IF(L63="ORPHAN / CIRCULAR","EVIDENCE INSUFFICIENT - PROVENANCE",IF(L63="STALE / JURISDICTION MISMATCH","CITATION SUPPORT STALE / MISMATCHED",IF(L63="CONTEXT","CITATION CONTEXT ONLY",IF(L63="PARTIAL","CITATION SUPPORT PARTIAL",IF(AND(L63="ENTAILS",N63="REPRODUCED"),"REPEATABLE WITHIN SAMPLE",IF(AND(L63="ENTAILS",N63="NOT REPRODUCED"),"CITATION SUPPORT VERIFIED - NOT REPRODUCED",IF(L63="ENTAILS","CITATION SUPPORT VERIFIED","EVIDENCE INSUFFICIENT")))))))))))))))</x:f>
      </x:c>
      <x:c r="T63" s="47" t="str">
        <x:f>IF(A63="","",IF(OR(LEFT(S63,21)="EVIDENCE INSUFFICIENT",LEFT(S63,7)="INVALID"),"NOT READY","READY"))</x:f>
      </x:c>
    </x:row>
    <x:row r="64">
      <x:c r="A64" s="39"/>
      <x:c r="B64" s="39"/>
      <x:c r="C64" s="39"/>
      <x:c r="D64" s="39"/>
      <x:c r="E64" s="52"/>
      <x:c r="F64" s="39"/>
      <x:c r="G64" s="39"/>
      <x:c r="H64" s="39"/>
      <x:c r="I64" s="39"/>
      <x:c r="J64" s="39"/>
      <x:c r="K64" s="39"/>
      <x:c r="L64" s="39"/>
      <x:c r="M64" s="39"/>
      <x:c r="N64" s="39"/>
      <x:c r="O64" s="39"/>
      <x:c r="P64" s="47" t="str">
        <x:f>IF(A64="","",IF(OR(B64="",C64="",D64="",E64=""),"EVIDENCE INSUFFICIENT - SCOPE FIELD",IF(AND(C64=START!$B$6,D64=START!$B$7,E64&gt;=START!$B$8,E64&lt;=START!$B$9),"SCOPE MATCH","INVALID - OUT OF SCOPE")))</x:f>
      </x:c>
      <x:c r="Q64" s="47" t="str">
        <x:f>IF(A64="","",IF(OR(B64="",C64="",D64="",E64="",F64="",G64="",M64="",N64="",O64=""),"EVIDENCE INSUFFICIENT - REQUIRED FIELD",IF(G64="CITED",IF(H64="","EVIDENCE INSUFFICIENT - CITED URL",IF(OR(I64="",I64="UNRESOLVED"),"EVIDENCE INSUFFICIENT - SOURCE ROLE",IF(OR(J64="",K64="",L64=""),"EVIDENCE INSUFFICIENT - PASSAGE","COMPLETE"))),IF(OR(G64="NOT CITED",G64="UNCLEAR"),"COMPLETE","EVIDENCE INSUFFICIENT - CITATION STATUS"))))</x:f>
      </x:c>
      <x:c r="R64" s="47" t="str">
        <x:f>IF(A64="","",IF(NOT(OR(EXACT(C64,"Google Search AI features"),EXACT(C64,"Bing / Microsoft AI experiences"),EXACT(C64,"ChatGPT search"),EXACT(C64,"Other observed answer surface"))),"INVALID - PLATFORM TOKEN",IF(NOT(OR(EXACT(G64,"CITED"),EXACT(G64,"NOT CITED"),EXACT(G64,"UNCLEAR"))),"INVALID - CITATION TOKEN",IF(NOT(OR(EXACT(M64,"MENTIONED"),EXACT(M64,"NOT MENTIONED"),EXACT(M64,"UNCLEAR"))),"INVALID - MENTION TOKEN",IF(NOT(OR(EXACT(N64,"REPRODUCED"),EXACT(N64,"NOT REPRODUCED"),EXACT(N64,"NOT RETESTED"))),"INVALID - REPRODUCTION TOKEN",IF(COUNTIF($A$6:$A$205,A64)&gt;1,"INVALID - DUPLICATE ID",IF(G64="CITED",IF(AND(I64&lt;&gt;"",NOT(OR(EXACT(I64,"OFFICIAL / FIRST-PARTY AUTHORITY"),EXACT(I64,"PRIMARY EVIDENCE"),EXACT(I64,"SPECIALIST INTERPRETATION"),EXACT(I64,"PUBLISHER / REFERENCE"),EXACT(I64,"COMMERCIAL SOURCE"),EXACT(I64,"COMMUNITY / WITNESS"),EXACT(I64,"DIRECTORY / MARKETPLACE"),EXACT(I64,"UNRESOLVED"),EXACT(I64,"NOT APPLICABLE")))),"INVALID - SOURCE ROLE TOKEN",IF(AND(L64&lt;&gt;"",NOT(OR(EXACT(L64,"ENTAILS"),EXACT(L64,"PARTIAL"),EXACT(L64,"CONTEXT"),EXACT(L64,"CONTRADICTS"),EXACT(L64,"STALE / JURISDICTION MISMATCH"),EXACT(L64,"ORPHAN / CIRCULAR"),EXACT(L64,"NOT CHECKED"),EXACT(L64,"NOT APPLICABLE")))),"INVALID - SUPPORT TOKEN",IF(OR(I64="NOT APPLICABLE",L64="NOT APPLICABLE"),"INVALID - CITED DETAIL CONTRADICTION","VALID"))),IF(G64="NOT CITED",IF(OR(H64&lt;&gt;"",J64&lt;&gt;"",K64&lt;&gt;"",AND(I64&lt;&gt;"NOT APPLICABLE",I64&lt;&gt;""),AND(L64&lt;&gt;"NOT APPLICABLE",L64&lt;&gt;"")),"INVALID - NOT CITED DETAIL CONTRADICTION","VALID"),IF(G64="UNCLEAR",IF(OR(H64&lt;&gt;"",J64&lt;&gt;"",K64&lt;&gt;"",AND(I64&lt;&gt;"NOT APPLICABLE",I64&lt;&gt;""),AND(L64&lt;&gt;"NOT APPLICABLE",L64&lt;&gt;"")),"INVALID - UNCLEAR DETAIL CONTRADICTION","VALID"),"INVALID - CITATION TOKEN")))))))))</x:f>
      </x:c>
      <x:c r="S64" s="47" t="str">
        <x:f>IF(A64="","",IF(P64&lt;&gt;"SCOPE MATCH",P64,IF(R64&lt;&gt;"VALID",R64,IF(Q64&lt;&gt;"COMPLETE",Q64,IF(G64="UNCLEAR","EVIDENCE INSUFFICIENT - CITATION PRESENCE",IF(G64="NOT CITED","NO CITATION OBSERVED",IF(L64="NOT CHECKED","EVIDENCE INSUFFICIENT - PASSAGE",IF(L64="CONTRADICTS","CITATION SUPPORT CONTRADICTED",IF(L64="ORPHAN / CIRCULAR","EVIDENCE INSUFFICIENT - PROVENANCE",IF(L64="STALE / JURISDICTION MISMATCH","CITATION SUPPORT STALE / MISMATCHED",IF(L64="CONTEXT","CITATION CONTEXT ONLY",IF(L64="PARTIAL","CITATION SUPPORT PARTIAL",IF(AND(L64="ENTAILS",N64="REPRODUCED"),"REPEATABLE WITHIN SAMPLE",IF(AND(L64="ENTAILS",N64="NOT REPRODUCED"),"CITATION SUPPORT VERIFIED - NOT REPRODUCED",IF(L64="ENTAILS","CITATION SUPPORT VERIFIED","EVIDENCE INSUFFICIENT")))))))))))))))</x:f>
      </x:c>
      <x:c r="T64" s="47" t="str">
        <x:f>IF(A64="","",IF(OR(LEFT(S64,21)="EVIDENCE INSUFFICIENT",LEFT(S64,7)="INVALID"),"NOT READY","READY"))</x:f>
      </x:c>
    </x:row>
    <x:row r="65">
      <x:c r="A65" s="39"/>
      <x:c r="B65" s="39"/>
      <x:c r="C65" s="39"/>
      <x:c r="D65" s="39"/>
      <x:c r="E65" s="52"/>
      <x:c r="F65" s="39"/>
      <x:c r="G65" s="39"/>
      <x:c r="H65" s="39"/>
      <x:c r="I65" s="39"/>
      <x:c r="J65" s="39"/>
      <x:c r="K65" s="39"/>
      <x:c r="L65" s="39"/>
      <x:c r="M65" s="39"/>
      <x:c r="N65" s="39"/>
      <x:c r="O65" s="39"/>
      <x:c r="P65" s="47" t="str">
        <x:f>IF(A65="","",IF(OR(B65="",C65="",D65="",E65=""),"EVIDENCE INSUFFICIENT - SCOPE FIELD",IF(AND(C65=START!$B$6,D65=START!$B$7,E65&gt;=START!$B$8,E65&lt;=START!$B$9),"SCOPE MATCH","INVALID - OUT OF SCOPE")))</x:f>
      </x:c>
      <x:c r="Q65" s="47" t="str">
        <x:f>IF(A65="","",IF(OR(B65="",C65="",D65="",E65="",F65="",G65="",M65="",N65="",O65=""),"EVIDENCE INSUFFICIENT - REQUIRED FIELD",IF(G65="CITED",IF(H65="","EVIDENCE INSUFFICIENT - CITED URL",IF(OR(I65="",I65="UNRESOLVED"),"EVIDENCE INSUFFICIENT - SOURCE ROLE",IF(OR(J65="",K65="",L65=""),"EVIDENCE INSUFFICIENT - PASSAGE","COMPLETE"))),IF(OR(G65="NOT CITED",G65="UNCLEAR"),"COMPLETE","EVIDENCE INSUFFICIENT - CITATION STATUS"))))</x:f>
      </x:c>
      <x:c r="R65" s="47" t="str">
        <x:f>IF(A65="","",IF(NOT(OR(EXACT(C65,"Google Search AI features"),EXACT(C65,"Bing / Microsoft AI experiences"),EXACT(C65,"ChatGPT search"),EXACT(C65,"Other observed answer surface"))),"INVALID - PLATFORM TOKEN",IF(NOT(OR(EXACT(G65,"CITED"),EXACT(G65,"NOT CITED"),EXACT(G65,"UNCLEAR"))),"INVALID - CITATION TOKEN",IF(NOT(OR(EXACT(M65,"MENTIONED"),EXACT(M65,"NOT MENTIONED"),EXACT(M65,"UNCLEAR"))),"INVALID - MENTION TOKEN",IF(NOT(OR(EXACT(N65,"REPRODUCED"),EXACT(N65,"NOT REPRODUCED"),EXACT(N65,"NOT RETESTED"))),"INVALID - REPRODUCTION TOKEN",IF(COUNTIF($A$6:$A$205,A65)&gt;1,"INVALID - DUPLICATE ID",IF(G65="CITED",IF(AND(I65&lt;&gt;"",NOT(OR(EXACT(I65,"OFFICIAL / FIRST-PARTY AUTHORITY"),EXACT(I65,"PRIMARY EVIDENCE"),EXACT(I65,"SPECIALIST INTERPRETATION"),EXACT(I65,"PUBLISHER / REFERENCE"),EXACT(I65,"COMMERCIAL SOURCE"),EXACT(I65,"COMMUNITY / WITNESS"),EXACT(I65,"DIRECTORY / MARKETPLACE"),EXACT(I65,"UNRESOLVED"),EXACT(I65,"NOT APPLICABLE")))),"INVALID - SOURCE ROLE TOKEN",IF(AND(L65&lt;&gt;"",NOT(OR(EXACT(L65,"ENTAILS"),EXACT(L65,"PARTIAL"),EXACT(L65,"CONTEXT"),EXACT(L65,"CONTRADICTS"),EXACT(L65,"STALE / JURISDICTION MISMATCH"),EXACT(L65,"ORPHAN / CIRCULAR"),EXACT(L65,"NOT CHECKED"),EXACT(L65,"NOT APPLICABLE")))),"INVALID - SUPPORT TOKEN",IF(OR(I65="NOT APPLICABLE",L65="NOT APPLICABLE"),"INVALID - CITED DETAIL CONTRADICTION","VALID"))),IF(G65="NOT CITED",IF(OR(H65&lt;&gt;"",J65&lt;&gt;"",K65&lt;&gt;"",AND(I65&lt;&gt;"NOT APPLICABLE",I65&lt;&gt;""),AND(L65&lt;&gt;"NOT APPLICABLE",L65&lt;&gt;"")),"INVALID - NOT CITED DETAIL CONTRADICTION","VALID"),IF(G65="UNCLEAR",IF(OR(H65&lt;&gt;"",J65&lt;&gt;"",K65&lt;&gt;"",AND(I65&lt;&gt;"NOT APPLICABLE",I65&lt;&gt;""),AND(L65&lt;&gt;"NOT APPLICABLE",L65&lt;&gt;"")),"INVALID - UNCLEAR DETAIL CONTRADICTION","VALID"),"INVALID - CITATION TOKEN")))))))))</x:f>
      </x:c>
      <x:c r="S65" s="47" t="str">
        <x:f>IF(A65="","",IF(P65&lt;&gt;"SCOPE MATCH",P65,IF(R65&lt;&gt;"VALID",R65,IF(Q65&lt;&gt;"COMPLETE",Q65,IF(G65="UNCLEAR","EVIDENCE INSUFFICIENT - CITATION PRESENCE",IF(G65="NOT CITED","NO CITATION OBSERVED",IF(L65="NOT CHECKED","EVIDENCE INSUFFICIENT - PASSAGE",IF(L65="CONTRADICTS","CITATION SUPPORT CONTRADICTED",IF(L65="ORPHAN / CIRCULAR","EVIDENCE INSUFFICIENT - PROVENANCE",IF(L65="STALE / JURISDICTION MISMATCH","CITATION SUPPORT STALE / MISMATCHED",IF(L65="CONTEXT","CITATION CONTEXT ONLY",IF(L65="PARTIAL","CITATION SUPPORT PARTIAL",IF(AND(L65="ENTAILS",N65="REPRODUCED"),"REPEATABLE WITHIN SAMPLE",IF(AND(L65="ENTAILS",N65="NOT REPRODUCED"),"CITATION SUPPORT VERIFIED - NOT REPRODUCED",IF(L65="ENTAILS","CITATION SUPPORT VERIFIED","EVIDENCE INSUFFICIENT")))))))))))))))</x:f>
      </x:c>
      <x:c r="T65" s="47" t="str">
        <x:f>IF(A65="","",IF(OR(LEFT(S65,21)="EVIDENCE INSUFFICIENT",LEFT(S65,7)="INVALID"),"NOT READY","READY"))</x:f>
      </x:c>
    </x:row>
    <x:row r="66">
      <x:c r="A66" s="39"/>
      <x:c r="B66" s="39"/>
      <x:c r="C66" s="39"/>
      <x:c r="D66" s="39"/>
      <x:c r="E66" s="52"/>
      <x:c r="F66" s="39"/>
      <x:c r="G66" s="39"/>
      <x:c r="H66" s="39"/>
      <x:c r="I66" s="39"/>
      <x:c r="J66" s="39"/>
      <x:c r="K66" s="39"/>
      <x:c r="L66" s="39"/>
      <x:c r="M66" s="39"/>
      <x:c r="N66" s="39"/>
      <x:c r="O66" s="39"/>
      <x:c r="P66" s="47" t="str">
        <x:f>IF(A66="","",IF(OR(B66="",C66="",D66="",E66=""),"EVIDENCE INSUFFICIENT - SCOPE FIELD",IF(AND(C66=START!$B$6,D66=START!$B$7,E66&gt;=START!$B$8,E66&lt;=START!$B$9),"SCOPE MATCH","INVALID - OUT OF SCOPE")))</x:f>
      </x:c>
      <x:c r="Q66" s="47" t="str">
        <x:f>IF(A66="","",IF(OR(B66="",C66="",D66="",E66="",F66="",G66="",M66="",N66="",O66=""),"EVIDENCE INSUFFICIENT - REQUIRED FIELD",IF(G66="CITED",IF(H66="","EVIDENCE INSUFFICIENT - CITED URL",IF(OR(I66="",I66="UNRESOLVED"),"EVIDENCE INSUFFICIENT - SOURCE ROLE",IF(OR(J66="",K66="",L66=""),"EVIDENCE INSUFFICIENT - PASSAGE","COMPLETE"))),IF(OR(G66="NOT CITED",G66="UNCLEAR"),"COMPLETE","EVIDENCE INSUFFICIENT - CITATION STATUS"))))</x:f>
      </x:c>
      <x:c r="R66" s="47" t="str">
        <x:f>IF(A66="","",IF(NOT(OR(EXACT(C66,"Google Search AI features"),EXACT(C66,"Bing / Microsoft AI experiences"),EXACT(C66,"ChatGPT search"),EXACT(C66,"Other observed answer surface"))),"INVALID - PLATFORM TOKEN",IF(NOT(OR(EXACT(G66,"CITED"),EXACT(G66,"NOT CITED"),EXACT(G66,"UNCLEAR"))),"INVALID - CITATION TOKEN",IF(NOT(OR(EXACT(M66,"MENTIONED"),EXACT(M66,"NOT MENTIONED"),EXACT(M66,"UNCLEAR"))),"INVALID - MENTION TOKEN",IF(NOT(OR(EXACT(N66,"REPRODUCED"),EXACT(N66,"NOT REPRODUCED"),EXACT(N66,"NOT RETESTED"))),"INVALID - REPRODUCTION TOKEN",IF(COUNTIF($A$6:$A$205,A66)&gt;1,"INVALID - DUPLICATE ID",IF(G66="CITED",IF(AND(I66&lt;&gt;"",NOT(OR(EXACT(I66,"OFFICIAL / FIRST-PARTY AUTHORITY"),EXACT(I66,"PRIMARY EVIDENCE"),EXACT(I66,"SPECIALIST INTERPRETATION"),EXACT(I66,"PUBLISHER / REFERENCE"),EXACT(I66,"COMMERCIAL SOURCE"),EXACT(I66,"COMMUNITY / WITNESS"),EXACT(I66,"DIRECTORY / MARKETPLACE"),EXACT(I66,"UNRESOLVED"),EXACT(I66,"NOT APPLICABLE")))),"INVALID - SOURCE ROLE TOKEN",IF(AND(L66&lt;&gt;"",NOT(OR(EXACT(L66,"ENTAILS"),EXACT(L66,"PARTIAL"),EXACT(L66,"CONTEXT"),EXACT(L66,"CONTRADICTS"),EXACT(L66,"STALE / JURISDICTION MISMATCH"),EXACT(L66,"ORPHAN / CIRCULAR"),EXACT(L66,"NOT CHECKED"),EXACT(L66,"NOT APPLICABLE")))),"INVALID - SUPPORT TOKEN",IF(OR(I66="NOT APPLICABLE",L66="NOT APPLICABLE"),"INVALID - CITED DETAIL CONTRADICTION","VALID"))),IF(G66="NOT CITED",IF(OR(H66&lt;&gt;"",J66&lt;&gt;"",K66&lt;&gt;"",AND(I66&lt;&gt;"NOT APPLICABLE",I66&lt;&gt;""),AND(L66&lt;&gt;"NOT APPLICABLE",L66&lt;&gt;"")),"INVALID - NOT CITED DETAIL CONTRADICTION","VALID"),IF(G66="UNCLEAR",IF(OR(H66&lt;&gt;"",J66&lt;&gt;"",K66&lt;&gt;"",AND(I66&lt;&gt;"NOT APPLICABLE",I66&lt;&gt;""),AND(L66&lt;&gt;"NOT APPLICABLE",L66&lt;&gt;"")),"INVALID - UNCLEAR DETAIL CONTRADICTION","VALID"),"INVALID - CITATION TOKEN")))))))))</x:f>
      </x:c>
      <x:c r="S66" s="47" t="str">
        <x:f>IF(A66="","",IF(P66&lt;&gt;"SCOPE MATCH",P66,IF(R66&lt;&gt;"VALID",R66,IF(Q66&lt;&gt;"COMPLETE",Q66,IF(G66="UNCLEAR","EVIDENCE INSUFFICIENT - CITATION PRESENCE",IF(G66="NOT CITED","NO CITATION OBSERVED",IF(L66="NOT CHECKED","EVIDENCE INSUFFICIENT - PASSAGE",IF(L66="CONTRADICTS","CITATION SUPPORT CONTRADICTED",IF(L66="ORPHAN / CIRCULAR","EVIDENCE INSUFFICIENT - PROVENANCE",IF(L66="STALE / JURISDICTION MISMATCH","CITATION SUPPORT STALE / MISMATCHED",IF(L66="CONTEXT","CITATION CONTEXT ONLY",IF(L66="PARTIAL","CITATION SUPPORT PARTIAL",IF(AND(L66="ENTAILS",N66="REPRODUCED"),"REPEATABLE WITHIN SAMPLE",IF(AND(L66="ENTAILS",N66="NOT REPRODUCED"),"CITATION SUPPORT VERIFIED - NOT REPRODUCED",IF(L66="ENTAILS","CITATION SUPPORT VERIFIED","EVIDENCE INSUFFICIENT")))))))))))))))</x:f>
      </x:c>
      <x:c r="T66" s="47" t="str">
        <x:f>IF(A66="","",IF(OR(LEFT(S66,21)="EVIDENCE INSUFFICIENT",LEFT(S66,7)="INVALID"),"NOT READY","READY"))</x:f>
      </x:c>
    </x:row>
    <x:row r="67">
      <x:c r="A67" s="39"/>
      <x:c r="B67" s="39"/>
      <x:c r="C67" s="39"/>
      <x:c r="D67" s="39"/>
      <x:c r="E67" s="52"/>
      <x:c r="F67" s="39"/>
      <x:c r="G67" s="39"/>
      <x:c r="H67" s="39"/>
      <x:c r="I67" s="39"/>
      <x:c r="J67" s="39"/>
      <x:c r="K67" s="39"/>
      <x:c r="L67" s="39"/>
      <x:c r="M67" s="39"/>
      <x:c r="N67" s="39"/>
      <x:c r="O67" s="39"/>
      <x:c r="P67" s="47" t="str">
        <x:f>IF(A67="","",IF(OR(B67="",C67="",D67="",E67=""),"EVIDENCE INSUFFICIENT - SCOPE FIELD",IF(AND(C67=START!$B$6,D67=START!$B$7,E67&gt;=START!$B$8,E67&lt;=START!$B$9),"SCOPE MATCH","INVALID - OUT OF SCOPE")))</x:f>
      </x:c>
      <x:c r="Q67" s="47" t="str">
        <x:f>IF(A67="","",IF(OR(B67="",C67="",D67="",E67="",F67="",G67="",M67="",N67="",O67=""),"EVIDENCE INSUFFICIENT - REQUIRED FIELD",IF(G67="CITED",IF(H67="","EVIDENCE INSUFFICIENT - CITED URL",IF(OR(I67="",I67="UNRESOLVED"),"EVIDENCE INSUFFICIENT - SOURCE ROLE",IF(OR(J67="",K67="",L67=""),"EVIDENCE INSUFFICIENT - PASSAGE","COMPLETE"))),IF(OR(G67="NOT CITED",G67="UNCLEAR"),"COMPLETE","EVIDENCE INSUFFICIENT - CITATION STATUS"))))</x:f>
      </x:c>
      <x:c r="R67" s="47" t="str">
        <x:f>IF(A67="","",IF(NOT(OR(EXACT(C67,"Google Search AI features"),EXACT(C67,"Bing / Microsoft AI experiences"),EXACT(C67,"ChatGPT search"),EXACT(C67,"Other observed answer surface"))),"INVALID - PLATFORM TOKEN",IF(NOT(OR(EXACT(G67,"CITED"),EXACT(G67,"NOT CITED"),EXACT(G67,"UNCLEAR"))),"INVALID - CITATION TOKEN",IF(NOT(OR(EXACT(M67,"MENTIONED"),EXACT(M67,"NOT MENTIONED"),EXACT(M67,"UNCLEAR"))),"INVALID - MENTION TOKEN",IF(NOT(OR(EXACT(N67,"REPRODUCED"),EXACT(N67,"NOT REPRODUCED"),EXACT(N67,"NOT RETESTED"))),"INVALID - REPRODUCTION TOKEN",IF(COUNTIF($A$6:$A$205,A67)&gt;1,"INVALID - DUPLICATE ID",IF(G67="CITED",IF(AND(I67&lt;&gt;"",NOT(OR(EXACT(I67,"OFFICIAL / FIRST-PARTY AUTHORITY"),EXACT(I67,"PRIMARY EVIDENCE"),EXACT(I67,"SPECIALIST INTERPRETATION"),EXACT(I67,"PUBLISHER / REFERENCE"),EXACT(I67,"COMMERCIAL SOURCE"),EXACT(I67,"COMMUNITY / WITNESS"),EXACT(I67,"DIRECTORY / MARKETPLACE"),EXACT(I67,"UNRESOLVED"),EXACT(I67,"NOT APPLICABLE")))),"INVALID - SOURCE ROLE TOKEN",IF(AND(L67&lt;&gt;"",NOT(OR(EXACT(L67,"ENTAILS"),EXACT(L67,"PARTIAL"),EXACT(L67,"CONTEXT"),EXACT(L67,"CONTRADICTS"),EXACT(L67,"STALE / JURISDICTION MISMATCH"),EXACT(L67,"ORPHAN / CIRCULAR"),EXACT(L67,"NOT CHECKED"),EXACT(L67,"NOT APPLICABLE")))),"INVALID - SUPPORT TOKEN",IF(OR(I67="NOT APPLICABLE",L67="NOT APPLICABLE"),"INVALID - CITED DETAIL CONTRADICTION","VALID"))),IF(G67="NOT CITED",IF(OR(H67&lt;&gt;"",J67&lt;&gt;"",K67&lt;&gt;"",AND(I67&lt;&gt;"NOT APPLICABLE",I67&lt;&gt;""),AND(L67&lt;&gt;"NOT APPLICABLE",L67&lt;&gt;"")),"INVALID - NOT CITED DETAIL CONTRADICTION","VALID"),IF(G67="UNCLEAR",IF(OR(H67&lt;&gt;"",J67&lt;&gt;"",K67&lt;&gt;"",AND(I67&lt;&gt;"NOT APPLICABLE",I67&lt;&gt;""),AND(L67&lt;&gt;"NOT APPLICABLE",L67&lt;&gt;"")),"INVALID - UNCLEAR DETAIL CONTRADICTION","VALID"),"INVALID - CITATION TOKEN")))))))))</x:f>
      </x:c>
      <x:c r="S67" s="47" t="str">
        <x:f>IF(A67="","",IF(P67&lt;&gt;"SCOPE MATCH",P67,IF(R67&lt;&gt;"VALID",R67,IF(Q67&lt;&gt;"COMPLETE",Q67,IF(G67="UNCLEAR","EVIDENCE INSUFFICIENT - CITATION PRESENCE",IF(G67="NOT CITED","NO CITATION OBSERVED",IF(L67="NOT CHECKED","EVIDENCE INSUFFICIENT - PASSAGE",IF(L67="CONTRADICTS","CITATION SUPPORT CONTRADICTED",IF(L67="ORPHAN / CIRCULAR","EVIDENCE INSUFFICIENT - PROVENANCE",IF(L67="STALE / JURISDICTION MISMATCH","CITATION SUPPORT STALE / MISMATCHED",IF(L67="CONTEXT","CITATION CONTEXT ONLY",IF(L67="PARTIAL","CITATION SUPPORT PARTIAL",IF(AND(L67="ENTAILS",N67="REPRODUCED"),"REPEATABLE WITHIN SAMPLE",IF(AND(L67="ENTAILS",N67="NOT REPRODUCED"),"CITATION SUPPORT VERIFIED - NOT REPRODUCED",IF(L67="ENTAILS","CITATION SUPPORT VERIFIED","EVIDENCE INSUFFICIENT")))))))))))))))</x:f>
      </x:c>
      <x:c r="T67" s="47" t="str">
        <x:f>IF(A67="","",IF(OR(LEFT(S67,21)="EVIDENCE INSUFFICIENT",LEFT(S67,7)="INVALID"),"NOT READY","READY"))</x:f>
      </x:c>
    </x:row>
    <x:row r="68">
      <x:c r="A68" s="39"/>
      <x:c r="B68" s="39"/>
      <x:c r="C68" s="39"/>
      <x:c r="D68" s="39"/>
      <x:c r="E68" s="52"/>
      <x:c r="F68" s="39"/>
      <x:c r="G68" s="39"/>
      <x:c r="H68" s="39"/>
      <x:c r="I68" s="39"/>
      <x:c r="J68" s="39"/>
      <x:c r="K68" s="39"/>
      <x:c r="L68" s="39"/>
      <x:c r="M68" s="39"/>
      <x:c r="N68" s="39"/>
      <x:c r="O68" s="39"/>
      <x:c r="P68" s="47" t="str">
        <x:f>IF(A68="","",IF(OR(B68="",C68="",D68="",E68=""),"EVIDENCE INSUFFICIENT - SCOPE FIELD",IF(AND(C68=START!$B$6,D68=START!$B$7,E68&gt;=START!$B$8,E68&lt;=START!$B$9),"SCOPE MATCH","INVALID - OUT OF SCOPE")))</x:f>
      </x:c>
      <x:c r="Q68" s="47" t="str">
        <x:f>IF(A68="","",IF(OR(B68="",C68="",D68="",E68="",F68="",G68="",M68="",N68="",O68=""),"EVIDENCE INSUFFICIENT - REQUIRED FIELD",IF(G68="CITED",IF(H68="","EVIDENCE INSUFFICIENT - CITED URL",IF(OR(I68="",I68="UNRESOLVED"),"EVIDENCE INSUFFICIENT - SOURCE ROLE",IF(OR(J68="",K68="",L68=""),"EVIDENCE INSUFFICIENT - PASSAGE","COMPLETE"))),IF(OR(G68="NOT CITED",G68="UNCLEAR"),"COMPLETE","EVIDENCE INSUFFICIENT - CITATION STATUS"))))</x:f>
      </x:c>
      <x:c r="R68" s="47" t="str">
        <x:f>IF(A68="","",IF(NOT(OR(EXACT(C68,"Google Search AI features"),EXACT(C68,"Bing / Microsoft AI experiences"),EXACT(C68,"ChatGPT search"),EXACT(C68,"Other observed answer surface"))),"INVALID - PLATFORM TOKEN",IF(NOT(OR(EXACT(G68,"CITED"),EXACT(G68,"NOT CITED"),EXACT(G68,"UNCLEAR"))),"INVALID - CITATION TOKEN",IF(NOT(OR(EXACT(M68,"MENTIONED"),EXACT(M68,"NOT MENTIONED"),EXACT(M68,"UNCLEAR"))),"INVALID - MENTION TOKEN",IF(NOT(OR(EXACT(N68,"REPRODUCED"),EXACT(N68,"NOT REPRODUCED"),EXACT(N68,"NOT RETESTED"))),"INVALID - REPRODUCTION TOKEN",IF(COUNTIF($A$6:$A$205,A68)&gt;1,"INVALID - DUPLICATE ID",IF(G68="CITED",IF(AND(I68&lt;&gt;"",NOT(OR(EXACT(I68,"OFFICIAL / FIRST-PARTY AUTHORITY"),EXACT(I68,"PRIMARY EVIDENCE"),EXACT(I68,"SPECIALIST INTERPRETATION"),EXACT(I68,"PUBLISHER / REFERENCE"),EXACT(I68,"COMMERCIAL SOURCE"),EXACT(I68,"COMMUNITY / WITNESS"),EXACT(I68,"DIRECTORY / MARKETPLACE"),EXACT(I68,"UNRESOLVED"),EXACT(I68,"NOT APPLICABLE")))),"INVALID - SOURCE ROLE TOKEN",IF(AND(L68&lt;&gt;"",NOT(OR(EXACT(L68,"ENTAILS"),EXACT(L68,"PARTIAL"),EXACT(L68,"CONTEXT"),EXACT(L68,"CONTRADICTS"),EXACT(L68,"STALE / JURISDICTION MISMATCH"),EXACT(L68,"ORPHAN / CIRCULAR"),EXACT(L68,"NOT CHECKED"),EXACT(L68,"NOT APPLICABLE")))),"INVALID - SUPPORT TOKEN",IF(OR(I68="NOT APPLICABLE",L68="NOT APPLICABLE"),"INVALID - CITED DETAIL CONTRADICTION","VALID"))),IF(G68="NOT CITED",IF(OR(H68&lt;&gt;"",J68&lt;&gt;"",K68&lt;&gt;"",AND(I68&lt;&gt;"NOT APPLICABLE",I68&lt;&gt;""),AND(L68&lt;&gt;"NOT APPLICABLE",L68&lt;&gt;"")),"INVALID - NOT CITED DETAIL CONTRADICTION","VALID"),IF(G68="UNCLEAR",IF(OR(H68&lt;&gt;"",J68&lt;&gt;"",K68&lt;&gt;"",AND(I68&lt;&gt;"NOT APPLICABLE",I68&lt;&gt;""),AND(L68&lt;&gt;"NOT APPLICABLE",L68&lt;&gt;"")),"INVALID - UNCLEAR DETAIL CONTRADICTION","VALID"),"INVALID - CITATION TOKEN")))))))))</x:f>
      </x:c>
      <x:c r="S68" s="47" t="str">
        <x:f>IF(A68="","",IF(P68&lt;&gt;"SCOPE MATCH",P68,IF(R68&lt;&gt;"VALID",R68,IF(Q68&lt;&gt;"COMPLETE",Q68,IF(G68="UNCLEAR","EVIDENCE INSUFFICIENT - CITATION PRESENCE",IF(G68="NOT CITED","NO CITATION OBSERVED",IF(L68="NOT CHECKED","EVIDENCE INSUFFICIENT - PASSAGE",IF(L68="CONTRADICTS","CITATION SUPPORT CONTRADICTED",IF(L68="ORPHAN / CIRCULAR","EVIDENCE INSUFFICIENT - PROVENANCE",IF(L68="STALE / JURISDICTION MISMATCH","CITATION SUPPORT STALE / MISMATCHED",IF(L68="CONTEXT","CITATION CONTEXT ONLY",IF(L68="PARTIAL","CITATION SUPPORT PARTIAL",IF(AND(L68="ENTAILS",N68="REPRODUCED"),"REPEATABLE WITHIN SAMPLE",IF(AND(L68="ENTAILS",N68="NOT REPRODUCED"),"CITATION SUPPORT VERIFIED - NOT REPRODUCED",IF(L68="ENTAILS","CITATION SUPPORT VERIFIED","EVIDENCE INSUFFICIENT")))))))))))))))</x:f>
      </x:c>
      <x:c r="T68" s="47" t="str">
        <x:f>IF(A68="","",IF(OR(LEFT(S68,21)="EVIDENCE INSUFFICIENT",LEFT(S68,7)="INVALID"),"NOT READY","READY"))</x:f>
      </x:c>
    </x:row>
    <x:row r="69">
      <x:c r="A69" s="39"/>
      <x:c r="B69" s="39"/>
      <x:c r="C69" s="39"/>
      <x:c r="D69" s="39"/>
      <x:c r="E69" s="52"/>
      <x:c r="F69" s="39"/>
      <x:c r="G69" s="39"/>
      <x:c r="H69" s="39"/>
      <x:c r="I69" s="39"/>
      <x:c r="J69" s="39"/>
      <x:c r="K69" s="39"/>
      <x:c r="L69" s="39"/>
      <x:c r="M69" s="39"/>
      <x:c r="N69" s="39"/>
      <x:c r="O69" s="39"/>
      <x:c r="P69" s="47" t="str">
        <x:f>IF(A69="","",IF(OR(B69="",C69="",D69="",E69=""),"EVIDENCE INSUFFICIENT - SCOPE FIELD",IF(AND(C69=START!$B$6,D69=START!$B$7,E69&gt;=START!$B$8,E69&lt;=START!$B$9),"SCOPE MATCH","INVALID - OUT OF SCOPE")))</x:f>
      </x:c>
      <x:c r="Q69" s="47" t="str">
        <x:f>IF(A69="","",IF(OR(B69="",C69="",D69="",E69="",F69="",G69="",M69="",N69="",O69=""),"EVIDENCE INSUFFICIENT - REQUIRED FIELD",IF(G69="CITED",IF(H69="","EVIDENCE INSUFFICIENT - CITED URL",IF(OR(I69="",I69="UNRESOLVED"),"EVIDENCE INSUFFICIENT - SOURCE ROLE",IF(OR(J69="",K69="",L69=""),"EVIDENCE INSUFFICIENT - PASSAGE","COMPLETE"))),IF(OR(G69="NOT CITED",G69="UNCLEAR"),"COMPLETE","EVIDENCE INSUFFICIENT - CITATION STATUS"))))</x:f>
      </x:c>
      <x:c r="R69" s="47" t="str">
        <x:f>IF(A69="","",IF(NOT(OR(EXACT(C69,"Google Search AI features"),EXACT(C69,"Bing / Microsoft AI experiences"),EXACT(C69,"ChatGPT search"),EXACT(C69,"Other observed answer surface"))),"INVALID - PLATFORM TOKEN",IF(NOT(OR(EXACT(G69,"CITED"),EXACT(G69,"NOT CITED"),EXACT(G69,"UNCLEAR"))),"INVALID - CITATION TOKEN",IF(NOT(OR(EXACT(M69,"MENTIONED"),EXACT(M69,"NOT MENTIONED"),EXACT(M69,"UNCLEAR"))),"INVALID - MENTION TOKEN",IF(NOT(OR(EXACT(N69,"REPRODUCED"),EXACT(N69,"NOT REPRODUCED"),EXACT(N69,"NOT RETESTED"))),"INVALID - REPRODUCTION TOKEN",IF(COUNTIF($A$6:$A$205,A69)&gt;1,"INVALID - DUPLICATE ID",IF(G69="CITED",IF(AND(I69&lt;&gt;"",NOT(OR(EXACT(I69,"OFFICIAL / FIRST-PARTY AUTHORITY"),EXACT(I69,"PRIMARY EVIDENCE"),EXACT(I69,"SPECIALIST INTERPRETATION"),EXACT(I69,"PUBLISHER / REFERENCE"),EXACT(I69,"COMMERCIAL SOURCE"),EXACT(I69,"COMMUNITY / WITNESS"),EXACT(I69,"DIRECTORY / MARKETPLACE"),EXACT(I69,"UNRESOLVED"),EXACT(I69,"NOT APPLICABLE")))),"INVALID - SOURCE ROLE TOKEN",IF(AND(L69&lt;&gt;"",NOT(OR(EXACT(L69,"ENTAILS"),EXACT(L69,"PARTIAL"),EXACT(L69,"CONTEXT"),EXACT(L69,"CONTRADICTS"),EXACT(L69,"STALE / JURISDICTION MISMATCH"),EXACT(L69,"ORPHAN / CIRCULAR"),EXACT(L69,"NOT CHECKED"),EXACT(L69,"NOT APPLICABLE")))),"INVALID - SUPPORT TOKEN",IF(OR(I69="NOT APPLICABLE",L69="NOT APPLICABLE"),"INVALID - CITED DETAIL CONTRADICTION","VALID"))),IF(G69="NOT CITED",IF(OR(H69&lt;&gt;"",J69&lt;&gt;"",K69&lt;&gt;"",AND(I69&lt;&gt;"NOT APPLICABLE",I69&lt;&gt;""),AND(L69&lt;&gt;"NOT APPLICABLE",L69&lt;&gt;"")),"INVALID - NOT CITED DETAIL CONTRADICTION","VALID"),IF(G69="UNCLEAR",IF(OR(H69&lt;&gt;"",J69&lt;&gt;"",K69&lt;&gt;"",AND(I69&lt;&gt;"NOT APPLICABLE",I69&lt;&gt;""),AND(L69&lt;&gt;"NOT APPLICABLE",L69&lt;&gt;"")),"INVALID - UNCLEAR DETAIL CONTRADICTION","VALID"),"INVALID - CITATION TOKEN")))))))))</x:f>
      </x:c>
      <x:c r="S69" s="47" t="str">
        <x:f>IF(A69="","",IF(P69&lt;&gt;"SCOPE MATCH",P69,IF(R69&lt;&gt;"VALID",R69,IF(Q69&lt;&gt;"COMPLETE",Q69,IF(G69="UNCLEAR","EVIDENCE INSUFFICIENT - CITATION PRESENCE",IF(G69="NOT CITED","NO CITATION OBSERVED",IF(L69="NOT CHECKED","EVIDENCE INSUFFICIENT - PASSAGE",IF(L69="CONTRADICTS","CITATION SUPPORT CONTRADICTED",IF(L69="ORPHAN / CIRCULAR","EVIDENCE INSUFFICIENT - PROVENANCE",IF(L69="STALE / JURISDICTION MISMATCH","CITATION SUPPORT STALE / MISMATCHED",IF(L69="CONTEXT","CITATION CONTEXT ONLY",IF(L69="PARTIAL","CITATION SUPPORT PARTIAL",IF(AND(L69="ENTAILS",N69="REPRODUCED"),"REPEATABLE WITHIN SAMPLE",IF(AND(L69="ENTAILS",N69="NOT REPRODUCED"),"CITATION SUPPORT VERIFIED - NOT REPRODUCED",IF(L69="ENTAILS","CITATION SUPPORT VERIFIED","EVIDENCE INSUFFICIENT")))))))))))))))</x:f>
      </x:c>
      <x:c r="T69" s="47" t="str">
        <x:f>IF(A69="","",IF(OR(LEFT(S69,21)="EVIDENCE INSUFFICIENT",LEFT(S69,7)="INVALID"),"NOT READY","READY"))</x:f>
      </x:c>
    </x:row>
    <x:row r="70">
      <x:c r="A70" s="39"/>
      <x:c r="B70" s="39"/>
      <x:c r="C70" s="39"/>
      <x:c r="D70" s="39"/>
      <x:c r="E70" s="52"/>
      <x:c r="F70" s="39"/>
      <x:c r="G70" s="39"/>
      <x:c r="H70" s="39"/>
      <x:c r="I70" s="39"/>
      <x:c r="J70" s="39"/>
      <x:c r="K70" s="39"/>
      <x:c r="L70" s="39"/>
      <x:c r="M70" s="39"/>
      <x:c r="N70" s="39"/>
      <x:c r="O70" s="39"/>
      <x:c r="P70" s="47" t="str">
        <x:f>IF(A70="","",IF(OR(B70="",C70="",D70="",E70=""),"EVIDENCE INSUFFICIENT - SCOPE FIELD",IF(AND(C70=START!$B$6,D70=START!$B$7,E70&gt;=START!$B$8,E70&lt;=START!$B$9),"SCOPE MATCH","INVALID - OUT OF SCOPE")))</x:f>
      </x:c>
      <x:c r="Q70" s="47" t="str">
        <x:f>IF(A70="","",IF(OR(B70="",C70="",D70="",E70="",F70="",G70="",M70="",N70="",O70=""),"EVIDENCE INSUFFICIENT - REQUIRED FIELD",IF(G70="CITED",IF(H70="","EVIDENCE INSUFFICIENT - CITED URL",IF(OR(I70="",I70="UNRESOLVED"),"EVIDENCE INSUFFICIENT - SOURCE ROLE",IF(OR(J70="",K70="",L70=""),"EVIDENCE INSUFFICIENT - PASSAGE","COMPLETE"))),IF(OR(G70="NOT CITED",G70="UNCLEAR"),"COMPLETE","EVIDENCE INSUFFICIENT - CITATION STATUS"))))</x:f>
      </x:c>
      <x:c r="R70" s="47" t="str">
        <x:f>IF(A70="","",IF(NOT(OR(EXACT(C70,"Google Search AI features"),EXACT(C70,"Bing / Microsoft AI experiences"),EXACT(C70,"ChatGPT search"),EXACT(C70,"Other observed answer surface"))),"INVALID - PLATFORM TOKEN",IF(NOT(OR(EXACT(G70,"CITED"),EXACT(G70,"NOT CITED"),EXACT(G70,"UNCLEAR"))),"INVALID - CITATION TOKEN",IF(NOT(OR(EXACT(M70,"MENTIONED"),EXACT(M70,"NOT MENTIONED"),EXACT(M70,"UNCLEAR"))),"INVALID - MENTION TOKEN",IF(NOT(OR(EXACT(N70,"REPRODUCED"),EXACT(N70,"NOT REPRODUCED"),EXACT(N70,"NOT RETESTED"))),"INVALID - REPRODUCTION TOKEN",IF(COUNTIF($A$6:$A$205,A70)&gt;1,"INVALID - DUPLICATE ID",IF(G70="CITED",IF(AND(I70&lt;&gt;"",NOT(OR(EXACT(I70,"OFFICIAL / FIRST-PARTY AUTHORITY"),EXACT(I70,"PRIMARY EVIDENCE"),EXACT(I70,"SPECIALIST INTERPRETATION"),EXACT(I70,"PUBLISHER / REFERENCE"),EXACT(I70,"COMMERCIAL SOURCE"),EXACT(I70,"COMMUNITY / WITNESS"),EXACT(I70,"DIRECTORY / MARKETPLACE"),EXACT(I70,"UNRESOLVED"),EXACT(I70,"NOT APPLICABLE")))),"INVALID - SOURCE ROLE TOKEN",IF(AND(L70&lt;&gt;"",NOT(OR(EXACT(L70,"ENTAILS"),EXACT(L70,"PARTIAL"),EXACT(L70,"CONTEXT"),EXACT(L70,"CONTRADICTS"),EXACT(L70,"STALE / JURISDICTION MISMATCH"),EXACT(L70,"ORPHAN / CIRCULAR"),EXACT(L70,"NOT CHECKED"),EXACT(L70,"NOT APPLICABLE")))),"INVALID - SUPPORT TOKEN",IF(OR(I70="NOT APPLICABLE",L70="NOT APPLICABLE"),"INVALID - CITED DETAIL CONTRADICTION","VALID"))),IF(G70="NOT CITED",IF(OR(H70&lt;&gt;"",J70&lt;&gt;"",K70&lt;&gt;"",AND(I70&lt;&gt;"NOT APPLICABLE",I70&lt;&gt;""),AND(L70&lt;&gt;"NOT APPLICABLE",L70&lt;&gt;"")),"INVALID - NOT CITED DETAIL CONTRADICTION","VALID"),IF(G70="UNCLEAR",IF(OR(H70&lt;&gt;"",J70&lt;&gt;"",K70&lt;&gt;"",AND(I70&lt;&gt;"NOT APPLICABLE",I70&lt;&gt;""),AND(L70&lt;&gt;"NOT APPLICABLE",L70&lt;&gt;"")),"INVALID - UNCLEAR DETAIL CONTRADICTION","VALID"),"INVALID - CITATION TOKEN")))))))))</x:f>
      </x:c>
      <x:c r="S70" s="47" t="str">
        <x:f>IF(A70="","",IF(P70&lt;&gt;"SCOPE MATCH",P70,IF(R70&lt;&gt;"VALID",R70,IF(Q70&lt;&gt;"COMPLETE",Q70,IF(G70="UNCLEAR","EVIDENCE INSUFFICIENT - CITATION PRESENCE",IF(G70="NOT CITED","NO CITATION OBSERVED",IF(L70="NOT CHECKED","EVIDENCE INSUFFICIENT - PASSAGE",IF(L70="CONTRADICTS","CITATION SUPPORT CONTRADICTED",IF(L70="ORPHAN / CIRCULAR","EVIDENCE INSUFFICIENT - PROVENANCE",IF(L70="STALE / JURISDICTION MISMATCH","CITATION SUPPORT STALE / MISMATCHED",IF(L70="CONTEXT","CITATION CONTEXT ONLY",IF(L70="PARTIAL","CITATION SUPPORT PARTIAL",IF(AND(L70="ENTAILS",N70="REPRODUCED"),"REPEATABLE WITHIN SAMPLE",IF(AND(L70="ENTAILS",N70="NOT REPRODUCED"),"CITATION SUPPORT VERIFIED - NOT REPRODUCED",IF(L70="ENTAILS","CITATION SUPPORT VERIFIED","EVIDENCE INSUFFICIENT")))))))))))))))</x:f>
      </x:c>
      <x:c r="T70" s="47" t="str">
        <x:f>IF(A70="","",IF(OR(LEFT(S70,21)="EVIDENCE INSUFFICIENT",LEFT(S70,7)="INVALID"),"NOT READY","READY"))</x:f>
      </x:c>
    </x:row>
    <x:row r="71">
      <x:c r="A71" s="39"/>
      <x:c r="B71" s="39"/>
      <x:c r="C71" s="39"/>
      <x:c r="D71" s="39"/>
      <x:c r="E71" s="52"/>
      <x:c r="F71" s="39"/>
      <x:c r="G71" s="39"/>
      <x:c r="H71" s="39"/>
      <x:c r="I71" s="39"/>
      <x:c r="J71" s="39"/>
      <x:c r="K71" s="39"/>
      <x:c r="L71" s="39"/>
      <x:c r="M71" s="39"/>
      <x:c r="N71" s="39"/>
      <x:c r="O71" s="39"/>
      <x:c r="P71" s="47" t="str">
        <x:f>IF(A71="","",IF(OR(B71="",C71="",D71="",E71=""),"EVIDENCE INSUFFICIENT - SCOPE FIELD",IF(AND(C71=START!$B$6,D71=START!$B$7,E71&gt;=START!$B$8,E71&lt;=START!$B$9),"SCOPE MATCH","INVALID - OUT OF SCOPE")))</x:f>
      </x:c>
      <x:c r="Q71" s="47" t="str">
        <x:f>IF(A71="","",IF(OR(B71="",C71="",D71="",E71="",F71="",G71="",M71="",N71="",O71=""),"EVIDENCE INSUFFICIENT - REQUIRED FIELD",IF(G71="CITED",IF(H71="","EVIDENCE INSUFFICIENT - CITED URL",IF(OR(I71="",I71="UNRESOLVED"),"EVIDENCE INSUFFICIENT - SOURCE ROLE",IF(OR(J71="",K71="",L71=""),"EVIDENCE INSUFFICIENT - PASSAGE","COMPLETE"))),IF(OR(G71="NOT CITED",G71="UNCLEAR"),"COMPLETE","EVIDENCE INSUFFICIENT - CITATION STATUS"))))</x:f>
      </x:c>
      <x:c r="R71" s="47" t="str">
        <x:f>IF(A71="","",IF(NOT(OR(EXACT(C71,"Google Search AI features"),EXACT(C71,"Bing / Microsoft AI experiences"),EXACT(C71,"ChatGPT search"),EXACT(C71,"Other observed answer surface"))),"INVALID - PLATFORM TOKEN",IF(NOT(OR(EXACT(G71,"CITED"),EXACT(G71,"NOT CITED"),EXACT(G71,"UNCLEAR"))),"INVALID - CITATION TOKEN",IF(NOT(OR(EXACT(M71,"MENTIONED"),EXACT(M71,"NOT MENTIONED"),EXACT(M71,"UNCLEAR"))),"INVALID - MENTION TOKEN",IF(NOT(OR(EXACT(N71,"REPRODUCED"),EXACT(N71,"NOT REPRODUCED"),EXACT(N71,"NOT RETESTED"))),"INVALID - REPRODUCTION TOKEN",IF(COUNTIF($A$6:$A$205,A71)&gt;1,"INVALID - DUPLICATE ID",IF(G71="CITED",IF(AND(I71&lt;&gt;"",NOT(OR(EXACT(I71,"OFFICIAL / FIRST-PARTY AUTHORITY"),EXACT(I71,"PRIMARY EVIDENCE"),EXACT(I71,"SPECIALIST INTERPRETATION"),EXACT(I71,"PUBLISHER / REFERENCE"),EXACT(I71,"COMMERCIAL SOURCE"),EXACT(I71,"COMMUNITY / WITNESS"),EXACT(I71,"DIRECTORY / MARKETPLACE"),EXACT(I71,"UNRESOLVED"),EXACT(I71,"NOT APPLICABLE")))),"INVALID - SOURCE ROLE TOKEN",IF(AND(L71&lt;&gt;"",NOT(OR(EXACT(L71,"ENTAILS"),EXACT(L71,"PARTIAL"),EXACT(L71,"CONTEXT"),EXACT(L71,"CONTRADICTS"),EXACT(L71,"STALE / JURISDICTION MISMATCH"),EXACT(L71,"ORPHAN / CIRCULAR"),EXACT(L71,"NOT CHECKED"),EXACT(L71,"NOT APPLICABLE")))),"INVALID - SUPPORT TOKEN",IF(OR(I71="NOT APPLICABLE",L71="NOT APPLICABLE"),"INVALID - CITED DETAIL CONTRADICTION","VALID"))),IF(G71="NOT CITED",IF(OR(H71&lt;&gt;"",J71&lt;&gt;"",K71&lt;&gt;"",AND(I71&lt;&gt;"NOT APPLICABLE",I71&lt;&gt;""),AND(L71&lt;&gt;"NOT APPLICABLE",L71&lt;&gt;"")),"INVALID - NOT CITED DETAIL CONTRADICTION","VALID"),IF(G71="UNCLEAR",IF(OR(H71&lt;&gt;"",J71&lt;&gt;"",K71&lt;&gt;"",AND(I71&lt;&gt;"NOT APPLICABLE",I71&lt;&gt;""),AND(L71&lt;&gt;"NOT APPLICABLE",L71&lt;&gt;"")),"INVALID - UNCLEAR DETAIL CONTRADICTION","VALID"),"INVALID - CITATION TOKEN")))))))))</x:f>
      </x:c>
      <x:c r="S71" s="47" t="str">
        <x:f>IF(A71="","",IF(P71&lt;&gt;"SCOPE MATCH",P71,IF(R71&lt;&gt;"VALID",R71,IF(Q71&lt;&gt;"COMPLETE",Q71,IF(G71="UNCLEAR","EVIDENCE INSUFFICIENT - CITATION PRESENCE",IF(G71="NOT CITED","NO CITATION OBSERVED",IF(L71="NOT CHECKED","EVIDENCE INSUFFICIENT - PASSAGE",IF(L71="CONTRADICTS","CITATION SUPPORT CONTRADICTED",IF(L71="ORPHAN / CIRCULAR","EVIDENCE INSUFFICIENT - PROVENANCE",IF(L71="STALE / JURISDICTION MISMATCH","CITATION SUPPORT STALE / MISMATCHED",IF(L71="CONTEXT","CITATION CONTEXT ONLY",IF(L71="PARTIAL","CITATION SUPPORT PARTIAL",IF(AND(L71="ENTAILS",N71="REPRODUCED"),"REPEATABLE WITHIN SAMPLE",IF(AND(L71="ENTAILS",N71="NOT REPRODUCED"),"CITATION SUPPORT VERIFIED - NOT REPRODUCED",IF(L71="ENTAILS","CITATION SUPPORT VERIFIED","EVIDENCE INSUFFICIENT")))))))))))))))</x:f>
      </x:c>
      <x:c r="T71" s="47" t="str">
        <x:f>IF(A71="","",IF(OR(LEFT(S71,21)="EVIDENCE INSUFFICIENT",LEFT(S71,7)="INVALID"),"NOT READY","READY"))</x:f>
      </x:c>
    </x:row>
    <x:row r="72">
      <x:c r="A72" s="39"/>
      <x:c r="B72" s="39"/>
      <x:c r="C72" s="39"/>
      <x:c r="D72" s="39"/>
      <x:c r="E72" s="52"/>
      <x:c r="F72" s="39"/>
      <x:c r="G72" s="39"/>
      <x:c r="H72" s="39"/>
      <x:c r="I72" s="39"/>
      <x:c r="J72" s="39"/>
      <x:c r="K72" s="39"/>
      <x:c r="L72" s="39"/>
      <x:c r="M72" s="39"/>
      <x:c r="N72" s="39"/>
      <x:c r="O72" s="39"/>
      <x:c r="P72" s="47" t="str">
        <x:f>IF(A72="","",IF(OR(B72="",C72="",D72="",E72=""),"EVIDENCE INSUFFICIENT - SCOPE FIELD",IF(AND(C72=START!$B$6,D72=START!$B$7,E72&gt;=START!$B$8,E72&lt;=START!$B$9),"SCOPE MATCH","INVALID - OUT OF SCOPE")))</x:f>
      </x:c>
      <x:c r="Q72" s="47" t="str">
        <x:f>IF(A72="","",IF(OR(B72="",C72="",D72="",E72="",F72="",G72="",M72="",N72="",O72=""),"EVIDENCE INSUFFICIENT - REQUIRED FIELD",IF(G72="CITED",IF(H72="","EVIDENCE INSUFFICIENT - CITED URL",IF(OR(I72="",I72="UNRESOLVED"),"EVIDENCE INSUFFICIENT - SOURCE ROLE",IF(OR(J72="",K72="",L72=""),"EVIDENCE INSUFFICIENT - PASSAGE","COMPLETE"))),IF(OR(G72="NOT CITED",G72="UNCLEAR"),"COMPLETE","EVIDENCE INSUFFICIENT - CITATION STATUS"))))</x:f>
      </x:c>
      <x:c r="R72" s="47" t="str">
        <x:f>IF(A72="","",IF(NOT(OR(EXACT(C72,"Google Search AI features"),EXACT(C72,"Bing / Microsoft AI experiences"),EXACT(C72,"ChatGPT search"),EXACT(C72,"Other observed answer surface"))),"INVALID - PLATFORM TOKEN",IF(NOT(OR(EXACT(G72,"CITED"),EXACT(G72,"NOT CITED"),EXACT(G72,"UNCLEAR"))),"INVALID - CITATION TOKEN",IF(NOT(OR(EXACT(M72,"MENTIONED"),EXACT(M72,"NOT MENTIONED"),EXACT(M72,"UNCLEAR"))),"INVALID - MENTION TOKEN",IF(NOT(OR(EXACT(N72,"REPRODUCED"),EXACT(N72,"NOT REPRODUCED"),EXACT(N72,"NOT RETESTED"))),"INVALID - REPRODUCTION TOKEN",IF(COUNTIF($A$6:$A$205,A72)&gt;1,"INVALID - DUPLICATE ID",IF(G72="CITED",IF(AND(I72&lt;&gt;"",NOT(OR(EXACT(I72,"OFFICIAL / FIRST-PARTY AUTHORITY"),EXACT(I72,"PRIMARY EVIDENCE"),EXACT(I72,"SPECIALIST INTERPRETATION"),EXACT(I72,"PUBLISHER / REFERENCE"),EXACT(I72,"COMMERCIAL SOURCE"),EXACT(I72,"COMMUNITY / WITNESS"),EXACT(I72,"DIRECTORY / MARKETPLACE"),EXACT(I72,"UNRESOLVED"),EXACT(I72,"NOT APPLICABLE")))),"INVALID - SOURCE ROLE TOKEN",IF(AND(L72&lt;&gt;"",NOT(OR(EXACT(L72,"ENTAILS"),EXACT(L72,"PARTIAL"),EXACT(L72,"CONTEXT"),EXACT(L72,"CONTRADICTS"),EXACT(L72,"STALE / JURISDICTION MISMATCH"),EXACT(L72,"ORPHAN / CIRCULAR"),EXACT(L72,"NOT CHECKED"),EXACT(L72,"NOT APPLICABLE")))),"INVALID - SUPPORT TOKEN",IF(OR(I72="NOT APPLICABLE",L72="NOT APPLICABLE"),"INVALID - CITED DETAIL CONTRADICTION","VALID"))),IF(G72="NOT CITED",IF(OR(H72&lt;&gt;"",J72&lt;&gt;"",K72&lt;&gt;"",AND(I72&lt;&gt;"NOT APPLICABLE",I72&lt;&gt;""),AND(L72&lt;&gt;"NOT APPLICABLE",L72&lt;&gt;"")),"INVALID - NOT CITED DETAIL CONTRADICTION","VALID"),IF(G72="UNCLEAR",IF(OR(H72&lt;&gt;"",J72&lt;&gt;"",K72&lt;&gt;"",AND(I72&lt;&gt;"NOT APPLICABLE",I72&lt;&gt;""),AND(L72&lt;&gt;"NOT APPLICABLE",L72&lt;&gt;"")),"INVALID - UNCLEAR DETAIL CONTRADICTION","VALID"),"INVALID - CITATION TOKEN")))))))))</x:f>
      </x:c>
      <x:c r="S72" s="47" t="str">
        <x:f>IF(A72="","",IF(P72&lt;&gt;"SCOPE MATCH",P72,IF(R72&lt;&gt;"VALID",R72,IF(Q72&lt;&gt;"COMPLETE",Q72,IF(G72="UNCLEAR","EVIDENCE INSUFFICIENT - CITATION PRESENCE",IF(G72="NOT CITED","NO CITATION OBSERVED",IF(L72="NOT CHECKED","EVIDENCE INSUFFICIENT - PASSAGE",IF(L72="CONTRADICTS","CITATION SUPPORT CONTRADICTED",IF(L72="ORPHAN / CIRCULAR","EVIDENCE INSUFFICIENT - PROVENANCE",IF(L72="STALE / JURISDICTION MISMATCH","CITATION SUPPORT STALE / MISMATCHED",IF(L72="CONTEXT","CITATION CONTEXT ONLY",IF(L72="PARTIAL","CITATION SUPPORT PARTIAL",IF(AND(L72="ENTAILS",N72="REPRODUCED"),"REPEATABLE WITHIN SAMPLE",IF(AND(L72="ENTAILS",N72="NOT REPRODUCED"),"CITATION SUPPORT VERIFIED - NOT REPRODUCED",IF(L72="ENTAILS","CITATION SUPPORT VERIFIED","EVIDENCE INSUFFICIENT")))))))))))))))</x:f>
      </x:c>
      <x:c r="T72" s="47" t="str">
        <x:f>IF(A72="","",IF(OR(LEFT(S72,21)="EVIDENCE INSUFFICIENT",LEFT(S72,7)="INVALID"),"NOT READY","READY"))</x:f>
      </x:c>
    </x:row>
    <x:row r="73">
      <x:c r="A73" s="39"/>
      <x:c r="B73" s="39"/>
      <x:c r="C73" s="39"/>
      <x:c r="D73" s="39"/>
      <x:c r="E73" s="52"/>
      <x:c r="F73" s="39"/>
      <x:c r="G73" s="39"/>
      <x:c r="H73" s="39"/>
      <x:c r="I73" s="39"/>
      <x:c r="J73" s="39"/>
      <x:c r="K73" s="39"/>
      <x:c r="L73" s="39"/>
      <x:c r="M73" s="39"/>
      <x:c r="N73" s="39"/>
      <x:c r="O73" s="39"/>
      <x:c r="P73" s="47" t="str">
        <x:f>IF(A73="","",IF(OR(B73="",C73="",D73="",E73=""),"EVIDENCE INSUFFICIENT - SCOPE FIELD",IF(AND(C73=START!$B$6,D73=START!$B$7,E73&gt;=START!$B$8,E73&lt;=START!$B$9),"SCOPE MATCH","INVALID - OUT OF SCOPE")))</x:f>
      </x:c>
      <x:c r="Q73" s="47" t="str">
        <x:f>IF(A73="","",IF(OR(B73="",C73="",D73="",E73="",F73="",G73="",M73="",N73="",O73=""),"EVIDENCE INSUFFICIENT - REQUIRED FIELD",IF(G73="CITED",IF(H73="","EVIDENCE INSUFFICIENT - CITED URL",IF(OR(I73="",I73="UNRESOLVED"),"EVIDENCE INSUFFICIENT - SOURCE ROLE",IF(OR(J73="",K73="",L73=""),"EVIDENCE INSUFFICIENT - PASSAGE","COMPLETE"))),IF(OR(G73="NOT CITED",G73="UNCLEAR"),"COMPLETE","EVIDENCE INSUFFICIENT - CITATION STATUS"))))</x:f>
      </x:c>
      <x:c r="R73" s="47" t="str">
        <x:f>IF(A73="","",IF(NOT(OR(EXACT(C73,"Google Search AI features"),EXACT(C73,"Bing / Microsoft AI experiences"),EXACT(C73,"ChatGPT search"),EXACT(C73,"Other observed answer surface"))),"INVALID - PLATFORM TOKEN",IF(NOT(OR(EXACT(G73,"CITED"),EXACT(G73,"NOT CITED"),EXACT(G73,"UNCLEAR"))),"INVALID - CITATION TOKEN",IF(NOT(OR(EXACT(M73,"MENTIONED"),EXACT(M73,"NOT MENTIONED"),EXACT(M73,"UNCLEAR"))),"INVALID - MENTION TOKEN",IF(NOT(OR(EXACT(N73,"REPRODUCED"),EXACT(N73,"NOT REPRODUCED"),EXACT(N73,"NOT RETESTED"))),"INVALID - REPRODUCTION TOKEN",IF(COUNTIF($A$6:$A$205,A73)&gt;1,"INVALID - DUPLICATE ID",IF(G73="CITED",IF(AND(I73&lt;&gt;"",NOT(OR(EXACT(I73,"OFFICIAL / FIRST-PARTY AUTHORITY"),EXACT(I73,"PRIMARY EVIDENCE"),EXACT(I73,"SPECIALIST INTERPRETATION"),EXACT(I73,"PUBLISHER / REFERENCE"),EXACT(I73,"COMMERCIAL SOURCE"),EXACT(I73,"COMMUNITY / WITNESS"),EXACT(I73,"DIRECTORY / MARKETPLACE"),EXACT(I73,"UNRESOLVED"),EXACT(I73,"NOT APPLICABLE")))),"INVALID - SOURCE ROLE TOKEN",IF(AND(L73&lt;&gt;"",NOT(OR(EXACT(L73,"ENTAILS"),EXACT(L73,"PARTIAL"),EXACT(L73,"CONTEXT"),EXACT(L73,"CONTRADICTS"),EXACT(L73,"STALE / JURISDICTION MISMATCH"),EXACT(L73,"ORPHAN / CIRCULAR"),EXACT(L73,"NOT CHECKED"),EXACT(L73,"NOT APPLICABLE")))),"INVALID - SUPPORT TOKEN",IF(OR(I73="NOT APPLICABLE",L73="NOT APPLICABLE"),"INVALID - CITED DETAIL CONTRADICTION","VALID"))),IF(G73="NOT CITED",IF(OR(H73&lt;&gt;"",J73&lt;&gt;"",K73&lt;&gt;"",AND(I73&lt;&gt;"NOT APPLICABLE",I73&lt;&gt;""),AND(L73&lt;&gt;"NOT APPLICABLE",L73&lt;&gt;"")),"INVALID - NOT CITED DETAIL CONTRADICTION","VALID"),IF(G73="UNCLEAR",IF(OR(H73&lt;&gt;"",J73&lt;&gt;"",K73&lt;&gt;"",AND(I73&lt;&gt;"NOT APPLICABLE",I73&lt;&gt;""),AND(L73&lt;&gt;"NOT APPLICABLE",L73&lt;&gt;"")),"INVALID - UNCLEAR DETAIL CONTRADICTION","VALID"),"INVALID - CITATION TOKEN")))))))))</x:f>
      </x:c>
      <x:c r="S73" s="47" t="str">
        <x:f>IF(A73="","",IF(P73&lt;&gt;"SCOPE MATCH",P73,IF(R73&lt;&gt;"VALID",R73,IF(Q73&lt;&gt;"COMPLETE",Q73,IF(G73="UNCLEAR","EVIDENCE INSUFFICIENT - CITATION PRESENCE",IF(G73="NOT CITED","NO CITATION OBSERVED",IF(L73="NOT CHECKED","EVIDENCE INSUFFICIENT - PASSAGE",IF(L73="CONTRADICTS","CITATION SUPPORT CONTRADICTED",IF(L73="ORPHAN / CIRCULAR","EVIDENCE INSUFFICIENT - PROVENANCE",IF(L73="STALE / JURISDICTION MISMATCH","CITATION SUPPORT STALE / MISMATCHED",IF(L73="CONTEXT","CITATION CONTEXT ONLY",IF(L73="PARTIAL","CITATION SUPPORT PARTIAL",IF(AND(L73="ENTAILS",N73="REPRODUCED"),"REPEATABLE WITHIN SAMPLE",IF(AND(L73="ENTAILS",N73="NOT REPRODUCED"),"CITATION SUPPORT VERIFIED - NOT REPRODUCED",IF(L73="ENTAILS","CITATION SUPPORT VERIFIED","EVIDENCE INSUFFICIENT")))))))))))))))</x:f>
      </x:c>
      <x:c r="T73" s="47" t="str">
        <x:f>IF(A73="","",IF(OR(LEFT(S73,21)="EVIDENCE INSUFFICIENT",LEFT(S73,7)="INVALID"),"NOT READY","READY"))</x:f>
      </x:c>
    </x:row>
    <x:row r="74">
      <x:c r="A74" s="39"/>
      <x:c r="B74" s="39"/>
      <x:c r="C74" s="39"/>
      <x:c r="D74" s="39"/>
      <x:c r="E74" s="52"/>
      <x:c r="F74" s="39"/>
      <x:c r="G74" s="39"/>
      <x:c r="H74" s="39"/>
      <x:c r="I74" s="39"/>
      <x:c r="J74" s="39"/>
      <x:c r="K74" s="39"/>
      <x:c r="L74" s="39"/>
      <x:c r="M74" s="39"/>
      <x:c r="N74" s="39"/>
      <x:c r="O74" s="39"/>
      <x:c r="P74" s="47" t="str">
        <x:f>IF(A74="","",IF(OR(B74="",C74="",D74="",E74=""),"EVIDENCE INSUFFICIENT - SCOPE FIELD",IF(AND(C74=START!$B$6,D74=START!$B$7,E74&gt;=START!$B$8,E74&lt;=START!$B$9),"SCOPE MATCH","INVALID - OUT OF SCOPE")))</x:f>
      </x:c>
      <x:c r="Q74" s="47" t="str">
        <x:f>IF(A74="","",IF(OR(B74="",C74="",D74="",E74="",F74="",G74="",M74="",N74="",O74=""),"EVIDENCE INSUFFICIENT - REQUIRED FIELD",IF(G74="CITED",IF(H74="","EVIDENCE INSUFFICIENT - CITED URL",IF(OR(I74="",I74="UNRESOLVED"),"EVIDENCE INSUFFICIENT - SOURCE ROLE",IF(OR(J74="",K74="",L74=""),"EVIDENCE INSUFFICIENT - PASSAGE","COMPLETE"))),IF(OR(G74="NOT CITED",G74="UNCLEAR"),"COMPLETE","EVIDENCE INSUFFICIENT - CITATION STATUS"))))</x:f>
      </x:c>
      <x:c r="R74" s="47" t="str">
        <x:f>IF(A74="","",IF(NOT(OR(EXACT(C74,"Google Search AI features"),EXACT(C74,"Bing / Microsoft AI experiences"),EXACT(C74,"ChatGPT search"),EXACT(C74,"Other observed answer surface"))),"INVALID - PLATFORM TOKEN",IF(NOT(OR(EXACT(G74,"CITED"),EXACT(G74,"NOT CITED"),EXACT(G74,"UNCLEAR"))),"INVALID - CITATION TOKEN",IF(NOT(OR(EXACT(M74,"MENTIONED"),EXACT(M74,"NOT MENTIONED"),EXACT(M74,"UNCLEAR"))),"INVALID - MENTION TOKEN",IF(NOT(OR(EXACT(N74,"REPRODUCED"),EXACT(N74,"NOT REPRODUCED"),EXACT(N74,"NOT RETESTED"))),"INVALID - REPRODUCTION TOKEN",IF(COUNTIF($A$6:$A$205,A74)&gt;1,"INVALID - DUPLICATE ID",IF(G74="CITED",IF(AND(I74&lt;&gt;"",NOT(OR(EXACT(I74,"OFFICIAL / FIRST-PARTY AUTHORITY"),EXACT(I74,"PRIMARY EVIDENCE"),EXACT(I74,"SPECIALIST INTERPRETATION"),EXACT(I74,"PUBLISHER / REFERENCE"),EXACT(I74,"COMMERCIAL SOURCE"),EXACT(I74,"COMMUNITY / WITNESS"),EXACT(I74,"DIRECTORY / MARKETPLACE"),EXACT(I74,"UNRESOLVED"),EXACT(I74,"NOT APPLICABLE")))),"INVALID - SOURCE ROLE TOKEN",IF(AND(L74&lt;&gt;"",NOT(OR(EXACT(L74,"ENTAILS"),EXACT(L74,"PARTIAL"),EXACT(L74,"CONTEXT"),EXACT(L74,"CONTRADICTS"),EXACT(L74,"STALE / JURISDICTION MISMATCH"),EXACT(L74,"ORPHAN / CIRCULAR"),EXACT(L74,"NOT CHECKED"),EXACT(L74,"NOT APPLICABLE")))),"INVALID - SUPPORT TOKEN",IF(OR(I74="NOT APPLICABLE",L74="NOT APPLICABLE"),"INVALID - CITED DETAIL CONTRADICTION","VALID"))),IF(G74="NOT CITED",IF(OR(H74&lt;&gt;"",J74&lt;&gt;"",K74&lt;&gt;"",AND(I74&lt;&gt;"NOT APPLICABLE",I74&lt;&gt;""),AND(L74&lt;&gt;"NOT APPLICABLE",L74&lt;&gt;"")),"INVALID - NOT CITED DETAIL CONTRADICTION","VALID"),IF(G74="UNCLEAR",IF(OR(H74&lt;&gt;"",J74&lt;&gt;"",K74&lt;&gt;"",AND(I74&lt;&gt;"NOT APPLICABLE",I74&lt;&gt;""),AND(L74&lt;&gt;"NOT APPLICABLE",L74&lt;&gt;"")),"INVALID - UNCLEAR DETAIL CONTRADICTION","VALID"),"INVALID - CITATION TOKEN")))))))))</x:f>
      </x:c>
      <x:c r="S74" s="47" t="str">
        <x:f>IF(A74="","",IF(P74&lt;&gt;"SCOPE MATCH",P74,IF(R74&lt;&gt;"VALID",R74,IF(Q74&lt;&gt;"COMPLETE",Q74,IF(G74="UNCLEAR","EVIDENCE INSUFFICIENT - CITATION PRESENCE",IF(G74="NOT CITED","NO CITATION OBSERVED",IF(L74="NOT CHECKED","EVIDENCE INSUFFICIENT - PASSAGE",IF(L74="CONTRADICTS","CITATION SUPPORT CONTRADICTED",IF(L74="ORPHAN / CIRCULAR","EVIDENCE INSUFFICIENT - PROVENANCE",IF(L74="STALE / JURISDICTION MISMATCH","CITATION SUPPORT STALE / MISMATCHED",IF(L74="CONTEXT","CITATION CONTEXT ONLY",IF(L74="PARTIAL","CITATION SUPPORT PARTIAL",IF(AND(L74="ENTAILS",N74="REPRODUCED"),"REPEATABLE WITHIN SAMPLE",IF(AND(L74="ENTAILS",N74="NOT REPRODUCED"),"CITATION SUPPORT VERIFIED - NOT REPRODUCED",IF(L74="ENTAILS","CITATION SUPPORT VERIFIED","EVIDENCE INSUFFICIENT")))))))))))))))</x:f>
      </x:c>
      <x:c r="T74" s="47" t="str">
        <x:f>IF(A74="","",IF(OR(LEFT(S74,21)="EVIDENCE INSUFFICIENT",LEFT(S74,7)="INVALID"),"NOT READY","READY"))</x:f>
      </x:c>
    </x:row>
    <x:row r="75">
      <x:c r="A75" s="39"/>
      <x:c r="B75" s="39"/>
      <x:c r="C75" s="39"/>
      <x:c r="D75" s="39"/>
      <x:c r="E75" s="52"/>
      <x:c r="F75" s="39"/>
      <x:c r="G75" s="39"/>
      <x:c r="H75" s="39"/>
      <x:c r="I75" s="39"/>
      <x:c r="J75" s="39"/>
      <x:c r="K75" s="39"/>
      <x:c r="L75" s="39"/>
      <x:c r="M75" s="39"/>
      <x:c r="N75" s="39"/>
      <x:c r="O75" s="39"/>
      <x:c r="P75" s="47" t="str">
        <x:f>IF(A75="","",IF(OR(B75="",C75="",D75="",E75=""),"EVIDENCE INSUFFICIENT - SCOPE FIELD",IF(AND(C75=START!$B$6,D75=START!$B$7,E75&gt;=START!$B$8,E75&lt;=START!$B$9),"SCOPE MATCH","INVALID - OUT OF SCOPE")))</x:f>
      </x:c>
      <x:c r="Q75" s="47" t="str">
        <x:f>IF(A75="","",IF(OR(B75="",C75="",D75="",E75="",F75="",G75="",M75="",N75="",O75=""),"EVIDENCE INSUFFICIENT - REQUIRED FIELD",IF(G75="CITED",IF(H75="","EVIDENCE INSUFFICIENT - CITED URL",IF(OR(I75="",I75="UNRESOLVED"),"EVIDENCE INSUFFICIENT - SOURCE ROLE",IF(OR(J75="",K75="",L75=""),"EVIDENCE INSUFFICIENT - PASSAGE","COMPLETE"))),IF(OR(G75="NOT CITED",G75="UNCLEAR"),"COMPLETE","EVIDENCE INSUFFICIENT - CITATION STATUS"))))</x:f>
      </x:c>
      <x:c r="R75" s="47" t="str">
        <x:f>IF(A75="","",IF(NOT(OR(EXACT(C75,"Google Search AI features"),EXACT(C75,"Bing / Microsoft AI experiences"),EXACT(C75,"ChatGPT search"),EXACT(C75,"Other observed answer surface"))),"INVALID - PLATFORM TOKEN",IF(NOT(OR(EXACT(G75,"CITED"),EXACT(G75,"NOT CITED"),EXACT(G75,"UNCLEAR"))),"INVALID - CITATION TOKEN",IF(NOT(OR(EXACT(M75,"MENTIONED"),EXACT(M75,"NOT MENTIONED"),EXACT(M75,"UNCLEAR"))),"INVALID - MENTION TOKEN",IF(NOT(OR(EXACT(N75,"REPRODUCED"),EXACT(N75,"NOT REPRODUCED"),EXACT(N75,"NOT RETESTED"))),"INVALID - REPRODUCTION TOKEN",IF(COUNTIF($A$6:$A$205,A75)&gt;1,"INVALID - DUPLICATE ID",IF(G75="CITED",IF(AND(I75&lt;&gt;"",NOT(OR(EXACT(I75,"OFFICIAL / FIRST-PARTY AUTHORITY"),EXACT(I75,"PRIMARY EVIDENCE"),EXACT(I75,"SPECIALIST INTERPRETATION"),EXACT(I75,"PUBLISHER / REFERENCE"),EXACT(I75,"COMMERCIAL SOURCE"),EXACT(I75,"COMMUNITY / WITNESS"),EXACT(I75,"DIRECTORY / MARKETPLACE"),EXACT(I75,"UNRESOLVED"),EXACT(I75,"NOT APPLICABLE")))),"INVALID - SOURCE ROLE TOKEN",IF(AND(L75&lt;&gt;"",NOT(OR(EXACT(L75,"ENTAILS"),EXACT(L75,"PARTIAL"),EXACT(L75,"CONTEXT"),EXACT(L75,"CONTRADICTS"),EXACT(L75,"STALE / JURISDICTION MISMATCH"),EXACT(L75,"ORPHAN / CIRCULAR"),EXACT(L75,"NOT CHECKED"),EXACT(L75,"NOT APPLICABLE")))),"INVALID - SUPPORT TOKEN",IF(OR(I75="NOT APPLICABLE",L75="NOT APPLICABLE"),"INVALID - CITED DETAIL CONTRADICTION","VALID"))),IF(G75="NOT CITED",IF(OR(H75&lt;&gt;"",J75&lt;&gt;"",K75&lt;&gt;"",AND(I75&lt;&gt;"NOT APPLICABLE",I75&lt;&gt;""),AND(L75&lt;&gt;"NOT APPLICABLE",L75&lt;&gt;"")),"INVALID - NOT CITED DETAIL CONTRADICTION","VALID"),IF(G75="UNCLEAR",IF(OR(H75&lt;&gt;"",J75&lt;&gt;"",K75&lt;&gt;"",AND(I75&lt;&gt;"NOT APPLICABLE",I75&lt;&gt;""),AND(L75&lt;&gt;"NOT APPLICABLE",L75&lt;&gt;"")),"INVALID - UNCLEAR DETAIL CONTRADICTION","VALID"),"INVALID - CITATION TOKEN")))))))))</x:f>
      </x:c>
      <x:c r="S75" s="47" t="str">
        <x:f>IF(A75="","",IF(P75&lt;&gt;"SCOPE MATCH",P75,IF(R75&lt;&gt;"VALID",R75,IF(Q75&lt;&gt;"COMPLETE",Q75,IF(G75="UNCLEAR","EVIDENCE INSUFFICIENT - CITATION PRESENCE",IF(G75="NOT CITED","NO CITATION OBSERVED",IF(L75="NOT CHECKED","EVIDENCE INSUFFICIENT - PASSAGE",IF(L75="CONTRADICTS","CITATION SUPPORT CONTRADICTED",IF(L75="ORPHAN / CIRCULAR","EVIDENCE INSUFFICIENT - PROVENANCE",IF(L75="STALE / JURISDICTION MISMATCH","CITATION SUPPORT STALE / MISMATCHED",IF(L75="CONTEXT","CITATION CONTEXT ONLY",IF(L75="PARTIAL","CITATION SUPPORT PARTIAL",IF(AND(L75="ENTAILS",N75="REPRODUCED"),"REPEATABLE WITHIN SAMPLE",IF(AND(L75="ENTAILS",N75="NOT REPRODUCED"),"CITATION SUPPORT VERIFIED - NOT REPRODUCED",IF(L75="ENTAILS","CITATION SUPPORT VERIFIED","EVIDENCE INSUFFICIENT")))))))))))))))</x:f>
      </x:c>
      <x:c r="T75" s="47" t="str">
        <x:f>IF(A75="","",IF(OR(LEFT(S75,21)="EVIDENCE INSUFFICIENT",LEFT(S75,7)="INVALID"),"NOT READY","READY"))</x:f>
      </x:c>
    </x:row>
    <x:row r="76">
      <x:c r="A76" s="39"/>
      <x:c r="B76" s="39"/>
      <x:c r="C76" s="39"/>
      <x:c r="D76" s="39"/>
      <x:c r="E76" s="52"/>
      <x:c r="F76" s="39"/>
      <x:c r="G76" s="39"/>
      <x:c r="H76" s="39"/>
      <x:c r="I76" s="39"/>
      <x:c r="J76" s="39"/>
      <x:c r="K76" s="39"/>
      <x:c r="L76" s="39"/>
      <x:c r="M76" s="39"/>
      <x:c r="N76" s="39"/>
      <x:c r="O76" s="39"/>
      <x:c r="P76" s="47" t="str">
        <x:f>IF(A76="","",IF(OR(B76="",C76="",D76="",E76=""),"EVIDENCE INSUFFICIENT - SCOPE FIELD",IF(AND(C76=START!$B$6,D76=START!$B$7,E76&gt;=START!$B$8,E76&lt;=START!$B$9),"SCOPE MATCH","INVALID - OUT OF SCOPE")))</x:f>
      </x:c>
      <x:c r="Q76" s="47" t="str">
        <x:f>IF(A76="","",IF(OR(B76="",C76="",D76="",E76="",F76="",G76="",M76="",N76="",O76=""),"EVIDENCE INSUFFICIENT - REQUIRED FIELD",IF(G76="CITED",IF(H76="","EVIDENCE INSUFFICIENT - CITED URL",IF(OR(I76="",I76="UNRESOLVED"),"EVIDENCE INSUFFICIENT - SOURCE ROLE",IF(OR(J76="",K76="",L76=""),"EVIDENCE INSUFFICIENT - PASSAGE","COMPLETE"))),IF(OR(G76="NOT CITED",G76="UNCLEAR"),"COMPLETE","EVIDENCE INSUFFICIENT - CITATION STATUS"))))</x:f>
      </x:c>
      <x:c r="R76" s="47" t="str">
        <x:f>IF(A76="","",IF(NOT(OR(EXACT(C76,"Google Search AI features"),EXACT(C76,"Bing / Microsoft AI experiences"),EXACT(C76,"ChatGPT search"),EXACT(C76,"Other observed answer surface"))),"INVALID - PLATFORM TOKEN",IF(NOT(OR(EXACT(G76,"CITED"),EXACT(G76,"NOT CITED"),EXACT(G76,"UNCLEAR"))),"INVALID - CITATION TOKEN",IF(NOT(OR(EXACT(M76,"MENTIONED"),EXACT(M76,"NOT MENTIONED"),EXACT(M76,"UNCLEAR"))),"INVALID - MENTION TOKEN",IF(NOT(OR(EXACT(N76,"REPRODUCED"),EXACT(N76,"NOT REPRODUCED"),EXACT(N76,"NOT RETESTED"))),"INVALID - REPRODUCTION TOKEN",IF(COUNTIF($A$6:$A$205,A76)&gt;1,"INVALID - DUPLICATE ID",IF(G76="CITED",IF(AND(I76&lt;&gt;"",NOT(OR(EXACT(I76,"OFFICIAL / FIRST-PARTY AUTHORITY"),EXACT(I76,"PRIMARY EVIDENCE"),EXACT(I76,"SPECIALIST INTERPRETATION"),EXACT(I76,"PUBLISHER / REFERENCE"),EXACT(I76,"COMMERCIAL SOURCE"),EXACT(I76,"COMMUNITY / WITNESS"),EXACT(I76,"DIRECTORY / MARKETPLACE"),EXACT(I76,"UNRESOLVED"),EXACT(I76,"NOT APPLICABLE")))),"INVALID - SOURCE ROLE TOKEN",IF(AND(L76&lt;&gt;"",NOT(OR(EXACT(L76,"ENTAILS"),EXACT(L76,"PARTIAL"),EXACT(L76,"CONTEXT"),EXACT(L76,"CONTRADICTS"),EXACT(L76,"STALE / JURISDICTION MISMATCH"),EXACT(L76,"ORPHAN / CIRCULAR"),EXACT(L76,"NOT CHECKED"),EXACT(L76,"NOT APPLICABLE")))),"INVALID - SUPPORT TOKEN",IF(OR(I76="NOT APPLICABLE",L76="NOT APPLICABLE"),"INVALID - CITED DETAIL CONTRADICTION","VALID"))),IF(G76="NOT CITED",IF(OR(H76&lt;&gt;"",J76&lt;&gt;"",K76&lt;&gt;"",AND(I76&lt;&gt;"NOT APPLICABLE",I76&lt;&gt;""),AND(L76&lt;&gt;"NOT APPLICABLE",L76&lt;&gt;"")),"INVALID - NOT CITED DETAIL CONTRADICTION","VALID"),IF(G76="UNCLEAR",IF(OR(H76&lt;&gt;"",J76&lt;&gt;"",K76&lt;&gt;"",AND(I76&lt;&gt;"NOT APPLICABLE",I76&lt;&gt;""),AND(L76&lt;&gt;"NOT APPLICABLE",L76&lt;&gt;"")),"INVALID - UNCLEAR DETAIL CONTRADICTION","VALID"),"INVALID - CITATION TOKEN")))))))))</x:f>
      </x:c>
      <x:c r="S76" s="47" t="str">
        <x:f>IF(A76="","",IF(P76&lt;&gt;"SCOPE MATCH",P76,IF(R76&lt;&gt;"VALID",R76,IF(Q76&lt;&gt;"COMPLETE",Q76,IF(G76="UNCLEAR","EVIDENCE INSUFFICIENT - CITATION PRESENCE",IF(G76="NOT CITED","NO CITATION OBSERVED",IF(L76="NOT CHECKED","EVIDENCE INSUFFICIENT - PASSAGE",IF(L76="CONTRADICTS","CITATION SUPPORT CONTRADICTED",IF(L76="ORPHAN / CIRCULAR","EVIDENCE INSUFFICIENT - PROVENANCE",IF(L76="STALE / JURISDICTION MISMATCH","CITATION SUPPORT STALE / MISMATCHED",IF(L76="CONTEXT","CITATION CONTEXT ONLY",IF(L76="PARTIAL","CITATION SUPPORT PARTIAL",IF(AND(L76="ENTAILS",N76="REPRODUCED"),"REPEATABLE WITHIN SAMPLE",IF(AND(L76="ENTAILS",N76="NOT REPRODUCED"),"CITATION SUPPORT VERIFIED - NOT REPRODUCED",IF(L76="ENTAILS","CITATION SUPPORT VERIFIED","EVIDENCE INSUFFICIENT")))))))))))))))</x:f>
      </x:c>
      <x:c r="T76" s="47" t="str">
        <x:f>IF(A76="","",IF(OR(LEFT(S76,21)="EVIDENCE INSUFFICIENT",LEFT(S76,7)="INVALID"),"NOT READY","READY"))</x:f>
      </x:c>
    </x:row>
    <x:row r="77">
      <x:c r="A77" s="39"/>
      <x:c r="B77" s="39"/>
      <x:c r="C77" s="39"/>
      <x:c r="D77" s="39"/>
      <x:c r="E77" s="52"/>
      <x:c r="F77" s="39"/>
      <x:c r="G77" s="39"/>
      <x:c r="H77" s="39"/>
      <x:c r="I77" s="39"/>
      <x:c r="J77" s="39"/>
      <x:c r="K77" s="39"/>
      <x:c r="L77" s="39"/>
      <x:c r="M77" s="39"/>
      <x:c r="N77" s="39"/>
      <x:c r="O77" s="39"/>
      <x:c r="P77" s="47" t="str">
        <x:f>IF(A77="","",IF(OR(B77="",C77="",D77="",E77=""),"EVIDENCE INSUFFICIENT - SCOPE FIELD",IF(AND(C77=START!$B$6,D77=START!$B$7,E77&gt;=START!$B$8,E77&lt;=START!$B$9),"SCOPE MATCH","INVALID - OUT OF SCOPE")))</x:f>
      </x:c>
      <x:c r="Q77" s="47" t="str">
        <x:f>IF(A77="","",IF(OR(B77="",C77="",D77="",E77="",F77="",G77="",M77="",N77="",O77=""),"EVIDENCE INSUFFICIENT - REQUIRED FIELD",IF(G77="CITED",IF(H77="","EVIDENCE INSUFFICIENT - CITED URL",IF(OR(I77="",I77="UNRESOLVED"),"EVIDENCE INSUFFICIENT - SOURCE ROLE",IF(OR(J77="",K77="",L77=""),"EVIDENCE INSUFFICIENT - PASSAGE","COMPLETE"))),IF(OR(G77="NOT CITED",G77="UNCLEAR"),"COMPLETE","EVIDENCE INSUFFICIENT - CITATION STATUS"))))</x:f>
      </x:c>
      <x:c r="R77" s="47" t="str">
        <x:f>IF(A77="","",IF(NOT(OR(EXACT(C77,"Google Search AI features"),EXACT(C77,"Bing / Microsoft AI experiences"),EXACT(C77,"ChatGPT search"),EXACT(C77,"Other observed answer surface"))),"INVALID - PLATFORM TOKEN",IF(NOT(OR(EXACT(G77,"CITED"),EXACT(G77,"NOT CITED"),EXACT(G77,"UNCLEAR"))),"INVALID - CITATION TOKEN",IF(NOT(OR(EXACT(M77,"MENTIONED"),EXACT(M77,"NOT MENTIONED"),EXACT(M77,"UNCLEAR"))),"INVALID - MENTION TOKEN",IF(NOT(OR(EXACT(N77,"REPRODUCED"),EXACT(N77,"NOT REPRODUCED"),EXACT(N77,"NOT RETESTED"))),"INVALID - REPRODUCTION TOKEN",IF(COUNTIF($A$6:$A$205,A77)&gt;1,"INVALID - DUPLICATE ID",IF(G77="CITED",IF(AND(I77&lt;&gt;"",NOT(OR(EXACT(I77,"OFFICIAL / FIRST-PARTY AUTHORITY"),EXACT(I77,"PRIMARY EVIDENCE"),EXACT(I77,"SPECIALIST INTERPRETATION"),EXACT(I77,"PUBLISHER / REFERENCE"),EXACT(I77,"COMMERCIAL SOURCE"),EXACT(I77,"COMMUNITY / WITNESS"),EXACT(I77,"DIRECTORY / MARKETPLACE"),EXACT(I77,"UNRESOLVED"),EXACT(I77,"NOT APPLICABLE")))),"INVALID - SOURCE ROLE TOKEN",IF(AND(L77&lt;&gt;"",NOT(OR(EXACT(L77,"ENTAILS"),EXACT(L77,"PARTIAL"),EXACT(L77,"CONTEXT"),EXACT(L77,"CONTRADICTS"),EXACT(L77,"STALE / JURISDICTION MISMATCH"),EXACT(L77,"ORPHAN / CIRCULAR"),EXACT(L77,"NOT CHECKED"),EXACT(L77,"NOT APPLICABLE")))),"INVALID - SUPPORT TOKEN",IF(OR(I77="NOT APPLICABLE",L77="NOT APPLICABLE"),"INVALID - CITED DETAIL CONTRADICTION","VALID"))),IF(G77="NOT CITED",IF(OR(H77&lt;&gt;"",J77&lt;&gt;"",K77&lt;&gt;"",AND(I77&lt;&gt;"NOT APPLICABLE",I77&lt;&gt;""),AND(L77&lt;&gt;"NOT APPLICABLE",L77&lt;&gt;"")),"INVALID - NOT CITED DETAIL CONTRADICTION","VALID"),IF(G77="UNCLEAR",IF(OR(H77&lt;&gt;"",J77&lt;&gt;"",K77&lt;&gt;"",AND(I77&lt;&gt;"NOT APPLICABLE",I77&lt;&gt;""),AND(L77&lt;&gt;"NOT APPLICABLE",L77&lt;&gt;"")),"INVALID - UNCLEAR DETAIL CONTRADICTION","VALID"),"INVALID - CITATION TOKEN")))))))))</x:f>
      </x:c>
      <x:c r="S77" s="47" t="str">
        <x:f>IF(A77="","",IF(P77&lt;&gt;"SCOPE MATCH",P77,IF(R77&lt;&gt;"VALID",R77,IF(Q77&lt;&gt;"COMPLETE",Q77,IF(G77="UNCLEAR","EVIDENCE INSUFFICIENT - CITATION PRESENCE",IF(G77="NOT CITED","NO CITATION OBSERVED",IF(L77="NOT CHECKED","EVIDENCE INSUFFICIENT - PASSAGE",IF(L77="CONTRADICTS","CITATION SUPPORT CONTRADICTED",IF(L77="ORPHAN / CIRCULAR","EVIDENCE INSUFFICIENT - PROVENANCE",IF(L77="STALE / JURISDICTION MISMATCH","CITATION SUPPORT STALE / MISMATCHED",IF(L77="CONTEXT","CITATION CONTEXT ONLY",IF(L77="PARTIAL","CITATION SUPPORT PARTIAL",IF(AND(L77="ENTAILS",N77="REPRODUCED"),"REPEATABLE WITHIN SAMPLE",IF(AND(L77="ENTAILS",N77="NOT REPRODUCED"),"CITATION SUPPORT VERIFIED - NOT REPRODUCED",IF(L77="ENTAILS","CITATION SUPPORT VERIFIED","EVIDENCE INSUFFICIENT")))))))))))))))</x:f>
      </x:c>
      <x:c r="T77" s="47" t="str">
        <x:f>IF(A77="","",IF(OR(LEFT(S77,21)="EVIDENCE INSUFFICIENT",LEFT(S77,7)="INVALID"),"NOT READY","READY"))</x:f>
      </x:c>
    </x:row>
    <x:row r="78">
      <x:c r="A78" s="39"/>
      <x:c r="B78" s="39"/>
      <x:c r="C78" s="39"/>
      <x:c r="D78" s="39"/>
      <x:c r="E78" s="52"/>
      <x:c r="F78" s="39"/>
      <x:c r="G78" s="39"/>
      <x:c r="H78" s="39"/>
      <x:c r="I78" s="39"/>
      <x:c r="J78" s="39"/>
      <x:c r="K78" s="39"/>
      <x:c r="L78" s="39"/>
      <x:c r="M78" s="39"/>
      <x:c r="N78" s="39"/>
      <x:c r="O78" s="39"/>
      <x:c r="P78" s="47" t="str">
        <x:f>IF(A78="","",IF(OR(B78="",C78="",D78="",E78=""),"EVIDENCE INSUFFICIENT - SCOPE FIELD",IF(AND(C78=START!$B$6,D78=START!$B$7,E78&gt;=START!$B$8,E78&lt;=START!$B$9),"SCOPE MATCH","INVALID - OUT OF SCOPE")))</x:f>
      </x:c>
      <x:c r="Q78" s="47" t="str">
        <x:f>IF(A78="","",IF(OR(B78="",C78="",D78="",E78="",F78="",G78="",M78="",N78="",O78=""),"EVIDENCE INSUFFICIENT - REQUIRED FIELD",IF(G78="CITED",IF(H78="","EVIDENCE INSUFFICIENT - CITED URL",IF(OR(I78="",I78="UNRESOLVED"),"EVIDENCE INSUFFICIENT - SOURCE ROLE",IF(OR(J78="",K78="",L78=""),"EVIDENCE INSUFFICIENT - PASSAGE","COMPLETE"))),IF(OR(G78="NOT CITED",G78="UNCLEAR"),"COMPLETE","EVIDENCE INSUFFICIENT - CITATION STATUS"))))</x:f>
      </x:c>
      <x:c r="R78" s="47" t="str">
        <x:f>IF(A78="","",IF(NOT(OR(EXACT(C78,"Google Search AI features"),EXACT(C78,"Bing / Microsoft AI experiences"),EXACT(C78,"ChatGPT search"),EXACT(C78,"Other observed answer surface"))),"INVALID - PLATFORM TOKEN",IF(NOT(OR(EXACT(G78,"CITED"),EXACT(G78,"NOT CITED"),EXACT(G78,"UNCLEAR"))),"INVALID - CITATION TOKEN",IF(NOT(OR(EXACT(M78,"MENTIONED"),EXACT(M78,"NOT MENTIONED"),EXACT(M78,"UNCLEAR"))),"INVALID - MENTION TOKEN",IF(NOT(OR(EXACT(N78,"REPRODUCED"),EXACT(N78,"NOT REPRODUCED"),EXACT(N78,"NOT RETESTED"))),"INVALID - REPRODUCTION TOKEN",IF(COUNTIF($A$6:$A$205,A78)&gt;1,"INVALID - DUPLICATE ID",IF(G78="CITED",IF(AND(I78&lt;&gt;"",NOT(OR(EXACT(I78,"OFFICIAL / FIRST-PARTY AUTHORITY"),EXACT(I78,"PRIMARY EVIDENCE"),EXACT(I78,"SPECIALIST INTERPRETATION"),EXACT(I78,"PUBLISHER / REFERENCE"),EXACT(I78,"COMMERCIAL SOURCE"),EXACT(I78,"COMMUNITY / WITNESS"),EXACT(I78,"DIRECTORY / MARKETPLACE"),EXACT(I78,"UNRESOLVED"),EXACT(I78,"NOT APPLICABLE")))),"INVALID - SOURCE ROLE TOKEN",IF(AND(L78&lt;&gt;"",NOT(OR(EXACT(L78,"ENTAILS"),EXACT(L78,"PARTIAL"),EXACT(L78,"CONTEXT"),EXACT(L78,"CONTRADICTS"),EXACT(L78,"STALE / JURISDICTION MISMATCH"),EXACT(L78,"ORPHAN / CIRCULAR"),EXACT(L78,"NOT CHECKED"),EXACT(L78,"NOT APPLICABLE")))),"INVALID - SUPPORT TOKEN",IF(OR(I78="NOT APPLICABLE",L78="NOT APPLICABLE"),"INVALID - CITED DETAIL CONTRADICTION","VALID"))),IF(G78="NOT CITED",IF(OR(H78&lt;&gt;"",J78&lt;&gt;"",K78&lt;&gt;"",AND(I78&lt;&gt;"NOT APPLICABLE",I78&lt;&gt;""),AND(L78&lt;&gt;"NOT APPLICABLE",L78&lt;&gt;"")),"INVALID - NOT CITED DETAIL CONTRADICTION","VALID"),IF(G78="UNCLEAR",IF(OR(H78&lt;&gt;"",J78&lt;&gt;"",K78&lt;&gt;"",AND(I78&lt;&gt;"NOT APPLICABLE",I78&lt;&gt;""),AND(L78&lt;&gt;"NOT APPLICABLE",L78&lt;&gt;"")),"INVALID - UNCLEAR DETAIL CONTRADICTION","VALID"),"INVALID - CITATION TOKEN")))))))))</x:f>
      </x:c>
      <x:c r="S78" s="47" t="str">
        <x:f>IF(A78="","",IF(P78&lt;&gt;"SCOPE MATCH",P78,IF(R78&lt;&gt;"VALID",R78,IF(Q78&lt;&gt;"COMPLETE",Q78,IF(G78="UNCLEAR","EVIDENCE INSUFFICIENT - CITATION PRESENCE",IF(G78="NOT CITED","NO CITATION OBSERVED",IF(L78="NOT CHECKED","EVIDENCE INSUFFICIENT - PASSAGE",IF(L78="CONTRADICTS","CITATION SUPPORT CONTRADICTED",IF(L78="ORPHAN / CIRCULAR","EVIDENCE INSUFFICIENT - PROVENANCE",IF(L78="STALE / JURISDICTION MISMATCH","CITATION SUPPORT STALE / MISMATCHED",IF(L78="CONTEXT","CITATION CONTEXT ONLY",IF(L78="PARTIAL","CITATION SUPPORT PARTIAL",IF(AND(L78="ENTAILS",N78="REPRODUCED"),"REPEATABLE WITHIN SAMPLE",IF(AND(L78="ENTAILS",N78="NOT REPRODUCED"),"CITATION SUPPORT VERIFIED - NOT REPRODUCED",IF(L78="ENTAILS","CITATION SUPPORT VERIFIED","EVIDENCE INSUFFICIENT")))))))))))))))</x:f>
      </x:c>
      <x:c r="T78" s="47" t="str">
        <x:f>IF(A78="","",IF(OR(LEFT(S78,21)="EVIDENCE INSUFFICIENT",LEFT(S78,7)="INVALID"),"NOT READY","READY"))</x:f>
      </x:c>
    </x:row>
    <x:row r="79">
      <x:c r="A79" s="39"/>
      <x:c r="B79" s="39"/>
      <x:c r="C79" s="39"/>
      <x:c r="D79" s="39"/>
      <x:c r="E79" s="52"/>
      <x:c r="F79" s="39"/>
      <x:c r="G79" s="39"/>
      <x:c r="H79" s="39"/>
      <x:c r="I79" s="39"/>
      <x:c r="J79" s="39"/>
      <x:c r="K79" s="39"/>
      <x:c r="L79" s="39"/>
      <x:c r="M79" s="39"/>
      <x:c r="N79" s="39"/>
      <x:c r="O79" s="39"/>
      <x:c r="P79" s="47" t="str">
        <x:f>IF(A79="","",IF(OR(B79="",C79="",D79="",E79=""),"EVIDENCE INSUFFICIENT - SCOPE FIELD",IF(AND(C79=START!$B$6,D79=START!$B$7,E79&gt;=START!$B$8,E79&lt;=START!$B$9),"SCOPE MATCH","INVALID - OUT OF SCOPE")))</x:f>
      </x:c>
      <x:c r="Q79" s="47" t="str">
        <x:f>IF(A79="","",IF(OR(B79="",C79="",D79="",E79="",F79="",G79="",M79="",N79="",O79=""),"EVIDENCE INSUFFICIENT - REQUIRED FIELD",IF(G79="CITED",IF(H79="","EVIDENCE INSUFFICIENT - CITED URL",IF(OR(I79="",I79="UNRESOLVED"),"EVIDENCE INSUFFICIENT - SOURCE ROLE",IF(OR(J79="",K79="",L79=""),"EVIDENCE INSUFFICIENT - PASSAGE","COMPLETE"))),IF(OR(G79="NOT CITED",G79="UNCLEAR"),"COMPLETE","EVIDENCE INSUFFICIENT - CITATION STATUS"))))</x:f>
      </x:c>
      <x:c r="R79" s="47" t="str">
        <x:f>IF(A79="","",IF(NOT(OR(EXACT(C79,"Google Search AI features"),EXACT(C79,"Bing / Microsoft AI experiences"),EXACT(C79,"ChatGPT search"),EXACT(C79,"Other observed answer surface"))),"INVALID - PLATFORM TOKEN",IF(NOT(OR(EXACT(G79,"CITED"),EXACT(G79,"NOT CITED"),EXACT(G79,"UNCLEAR"))),"INVALID - CITATION TOKEN",IF(NOT(OR(EXACT(M79,"MENTIONED"),EXACT(M79,"NOT MENTIONED"),EXACT(M79,"UNCLEAR"))),"INVALID - MENTION TOKEN",IF(NOT(OR(EXACT(N79,"REPRODUCED"),EXACT(N79,"NOT REPRODUCED"),EXACT(N79,"NOT RETESTED"))),"INVALID - REPRODUCTION TOKEN",IF(COUNTIF($A$6:$A$205,A79)&gt;1,"INVALID - DUPLICATE ID",IF(G79="CITED",IF(AND(I79&lt;&gt;"",NOT(OR(EXACT(I79,"OFFICIAL / FIRST-PARTY AUTHORITY"),EXACT(I79,"PRIMARY EVIDENCE"),EXACT(I79,"SPECIALIST INTERPRETATION"),EXACT(I79,"PUBLISHER / REFERENCE"),EXACT(I79,"COMMERCIAL SOURCE"),EXACT(I79,"COMMUNITY / WITNESS"),EXACT(I79,"DIRECTORY / MARKETPLACE"),EXACT(I79,"UNRESOLVED"),EXACT(I79,"NOT APPLICABLE")))),"INVALID - SOURCE ROLE TOKEN",IF(AND(L79&lt;&gt;"",NOT(OR(EXACT(L79,"ENTAILS"),EXACT(L79,"PARTIAL"),EXACT(L79,"CONTEXT"),EXACT(L79,"CONTRADICTS"),EXACT(L79,"STALE / JURISDICTION MISMATCH"),EXACT(L79,"ORPHAN / CIRCULAR"),EXACT(L79,"NOT CHECKED"),EXACT(L79,"NOT APPLICABLE")))),"INVALID - SUPPORT TOKEN",IF(OR(I79="NOT APPLICABLE",L79="NOT APPLICABLE"),"INVALID - CITED DETAIL CONTRADICTION","VALID"))),IF(G79="NOT CITED",IF(OR(H79&lt;&gt;"",J79&lt;&gt;"",K79&lt;&gt;"",AND(I79&lt;&gt;"NOT APPLICABLE",I79&lt;&gt;""),AND(L79&lt;&gt;"NOT APPLICABLE",L79&lt;&gt;"")),"INVALID - NOT CITED DETAIL CONTRADICTION","VALID"),IF(G79="UNCLEAR",IF(OR(H79&lt;&gt;"",J79&lt;&gt;"",K79&lt;&gt;"",AND(I79&lt;&gt;"NOT APPLICABLE",I79&lt;&gt;""),AND(L79&lt;&gt;"NOT APPLICABLE",L79&lt;&gt;"")),"INVALID - UNCLEAR DETAIL CONTRADICTION","VALID"),"INVALID - CITATION TOKEN")))))))))</x:f>
      </x:c>
      <x:c r="S79" s="47" t="str">
        <x:f>IF(A79="","",IF(P79&lt;&gt;"SCOPE MATCH",P79,IF(R79&lt;&gt;"VALID",R79,IF(Q79&lt;&gt;"COMPLETE",Q79,IF(G79="UNCLEAR","EVIDENCE INSUFFICIENT - CITATION PRESENCE",IF(G79="NOT CITED","NO CITATION OBSERVED",IF(L79="NOT CHECKED","EVIDENCE INSUFFICIENT - PASSAGE",IF(L79="CONTRADICTS","CITATION SUPPORT CONTRADICTED",IF(L79="ORPHAN / CIRCULAR","EVIDENCE INSUFFICIENT - PROVENANCE",IF(L79="STALE / JURISDICTION MISMATCH","CITATION SUPPORT STALE / MISMATCHED",IF(L79="CONTEXT","CITATION CONTEXT ONLY",IF(L79="PARTIAL","CITATION SUPPORT PARTIAL",IF(AND(L79="ENTAILS",N79="REPRODUCED"),"REPEATABLE WITHIN SAMPLE",IF(AND(L79="ENTAILS",N79="NOT REPRODUCED"),"CITATION SUPPORT VERIFIED - NOT REPRODUCED",IF(L79="ENTAILS","CITATION SUPPORT VERIFIED","EVIDENCE INSUFFICIENT")))))))))))))))</x:f>
      </x:c>
      <x:c r="T79" s="47" t="str">
        <x:f>IF(A79="","",IF(OR(LEFT(S79,21)="EVIDENCE INSUFFICIENT",LEFT(S79,7)="INVALID"),"NOT READY","READY"))</x:f>
      </x:c>
    </x:row>
    <x:row r="80">
      <x:c r="A80" s="39"/>
      <x:c r="B80" s="39"/>
      <x:c r="C80" s="39"/>
      <x:c r="D80" s="39"/>
      <x:c r="E80" s="52"/>
      <x:c r="F80" s="39"/>
      <x:c r="G80" s="39"/>
      <x:c r="H80" s="39"/>
      <x:c r="I80" s="39"/>
      <x:c r="J80" s="39"/>
      <x:c r="K80" s="39"/>
      <x:c r="L80" s="39"/>
      <x:c r="M80" s="39"/>
      <x:c r="N80" s="39"/>
      <x:c r="O80" s="39"/>
      <x:c r="P80" s="47" t="str">
        <x:f>IF(A80="","",IF(OR(B80="",C80="",D80="",E80=""),"EVIDENCE INSUFFICIENT - SCOPE FIELD",IF(AND(C80=START!$B$6,D80=START!$B$7,E80&gt;=START!$B$8,E80&lt;=START!$B$9),"SCOPE MATCH","INVALID - OUT OF SCOPE")))</x:f>
      </x:c>
      <x:c r="Q80" s="47" t="str">
        <x:f>IF(A80="","",IF(OR(B80="",C80="",D80="",E80="",F80="",G80="",M80="",N80="",O80=""),"EVIDENCE INSUFFICIENT - REQUIRED FIELD",IF(G80="CITED",IF(H80="","EVIDENCE INSUFFICIENT - CITED URL",IF(OR(I80="",I80="UNRESOLVED"),"EVIDENCE INSUFFICIENT - SOURCE ROLE",IF(OR(J80="",K80="",L80=""),"EVIDENCE INSUFFICIENT - PASSAGE","COMPLETE"))),IF(OR(G80="NOT CITED",G80="UNCLEAR"),"COMPLETE","EVIDENCE INSUFFICIENT - CITATION STATUS"))))</x:f>
      </x:c>
      <x:c r="R80" s="47" t="str">
        <x:f>IF(A80="","",IF(NOT(OR(EXACT(C80,"Google Search AI features"),EXACT(C80,"Bing / Microsoft AI experiences"),EXACT(C80,"ChatGPT search"),EXACT(C80,"Other observed answer surface"))),"INVALID - PLATFORM TOKEN",IF(NOT(OR(EXACT(G80,"CITED"),EXACT(G80,"NOT CITED"),EXACT(G80,"UNCLEAR"))),"INVALID - CITATION TOKEN",IF(NOT(OR(EXACT(M80,"MENTIONED"),EXACT(M80,"NOT MENTIONED"),EXACT(M80,"UNCLEAR"))),"INVALID - MENTION TOKEN",IF(NOT(OR(EXACT(N80,"REPRODUCED"),EXACT(N80,"NOT REPRODUCED"),EXACT(N80,"NOT RETESTED"))),"INVALID - REPRODUCTION TOKEN",IF(COUNTIF($A$6:$A$205,A80)&gt;1,"INVALID - DUPLICATE ID",IF(G80="CITED",IF(AND(I80&lt;&gt;"",NOT(OR(EXACT(I80,"OFFICIAL / FIRST-PARTY AUTHORITY"),EXACT(I80,"PRIMARY EVIDENCE"),EXACT(I80,"SPECIALIST INTERPRETATION"),EXACT(I80,"PUBLISHER / REFERENCE"),EXACT(I80,"COMMERCIAL SOURCE"),EXACT(I80,"COMMUNITY / WITNESS"),EXACT(I80,"DIRECTORY / MARKETPLACE"),EXACT(I80,"UNRESOLVED"),EXACT(I80,"NOT APPLICABLE")))),"INVALID - SOURCE ROLE TOKEN",IF(AND(L80&lt;&gt;"",NOT(OR(EXACT(L80,"ENTAILS"),EXACT(L80,"PARTIAL"),EXACT(L80,"CONTEXT"),EXACT(L80,"CONTRADICTS"),EXACT(L80,"STALE / JURISDICTION MISMATCH"),EXACT(L80,"ORPHAN / CIRCULAR"),EXACT(L80,"NOT CHECKED"),EXACT(L80,"NOT APPLICABLE")))),"INVALID - SUPPORT TOKEN",IF(OR(I80="NOT APPLICABLE",L80="NOT APPLICABLE"),"INVALID - CITED DETAIL CONTRADICTION","VALID"))),IF(G80="NOT CITED",IF(OR(H80&lt;&gt;"",J80&lt;&gt;"",K80&lt;&gt;"",AND(I80&lt;&gt;"NOT APPLICABLE",I80&lt;&gt;""),AND(L80&lt;&gt;"NOT APPLICABLE",L80&lt;&gt;"")),"INVALID - NOT CITED DETAIL CONTRADICTION","VALID"),IF(G80="UNCLEAR",IF(OR(H80&lt;&gt;"",J80&lt;&gt;"",K80&lt;&gt;"",AND(I80&lt;&gt;"NOT APPLICABLE",I80&lt;&gt;""),AND(L80&lt;&gt;"NOT APPLICABLE",L80&lt;&gt;"")),"INVALID - UNCLEAR DETAIL CONTRADICTION","VALID"),"INVALID - CITATION TOKEN")))))))))</x:f>
      </x:c>
      <x:c r="S80" s="47" t="str">
        <x:f>IF(A80="","",IF(P80&lt;&gt;"SCOPE MATCH",P80,IF(R80&lt;&gt;"VALID",R80,IF(Q80&lt;&gt;"COMPLETE",Q80,IF(G80="UNCLEAR","EVIDENCE INSUFFICIENT - CITATION PRESENCE",IF(G80="NOT CITED","NO CITATION OBSERVED",IF(L80="NOT CHECKED","EVIDENCE INSUFFICIENT - PASSAGE",IF(L80="CONTRADICTS","CITATION SUPPORT CONTRADICTED",IF(L80="ORPHAN / CIRCULAR","EVIDENCE INSUFFICIENT - PROVENANCE",IF(L80="STALE / JURISDICTION MISMATCH","CITATION SUPPORT STALE / MISMATCHED",IF(L80="CONTEXT","CITATION CONTEXT ONLY",IF(L80="PARTIAL","CITATION SUPPORT PARTIAL",IF(AND(L80="ENTAILS",N80="REPRODUCED"),"REPEATABLE WITHIN SAMPLE",IF(AND(L80="ENTAILS",N80="NOT REPRODUCED"),"CITATION SUPPORT VERIFIED - NOT REPRODUCED",IF(L80="ENTAILS","CITATION SUPPORT VERIFIED","EVIDENCE INSUFFICIENT")))))))))))))))</x:f>
      </x:c>
      <x:c r="T80" s="47" t="str">
        <x:f>IF(A80="","",IF(OR(LEFT(S80,21)="EVIDENCE INSUFFICIENT",LEFT(S80,7)="INVALID"),"NOT READY","READY"))</x:f>
      </x:c>
    </x:row>
    <x:row r="81">
      <x:c r="A81" s="39"/>
      <x:c r="B81" s="39"/>
      <x:c r="C81" s="39"/>
      <x:c r="D81" s="39"/>
      <x:c r="E81" s="52"/>
      <x:c r="F81" s="39"/>
      <x:c r="G81" s="39"/>
      <x:c r="H81" s="39"/>
      <x:c r="I81" s="39"/>
      <x:c r="J81" s="39"/>
      <x:c r="K81" s="39"/>
      <x:c r="L81" s="39"/>
      <x:c r="M81" s="39"/>
      <x:c r="N81" s="39"/>
      <x:c r="O81" s="39"/>
      <x:c r="P81" s="47" t="str">
        <x:f>IF(A81="","",IF(OR(B81="",C81="",D81="",E81=""),"EVIDENCE INSUFFICIENT - SCOPE FIELD",IF(AND(C81=START!$B$6,D81=START!$B$7,E81&gt;=START!$B$8,E81&lt;=START!$B$9),"SCOPE MATCH","INVALID - OUT OF SCOPE")))</x:f>
      </x:c>
      <x:c r="Q81" s="47" t="str">
        <x:f>IF(A81="","",IF(OR(B81="",C81="",D81="",E81="",F81="",G81="",M81="",N81="",O81=""),"EVIDENCE INSUFFICIENT - REQUIRED FIELD",IF(G81="CITED",IF(H81="","EVIDENCE INSUFFICIENT - CITED URL",IF(OR(I81="",I81="UNRESOLVED"),"EVIDENCE INSUFFICIENT - SOURCE ROLE",IF(OR(J81="",K81="",L81=""),"EVIDENCE INSUFFICIENT - PASSAGE","COMPLETE"))),IF(OR(G81="NOT CITED",G81="UNCLEAR"),"COMPLETE","EVIDENCE INSUFFICIENT - CITATION STATUS"))))</x:f>
      </x:c>
      <x:c r="R81" s="47" t="str">
        <x:f>IF(A81="","",IF(NOT(OR(EXACT(C81,"Google Search AI features"),EXACT(C81,"Bing / Microsoft AI experiences"),EXACT(C81,"ChatGPT search"),EXACT(C81,"Other observed answer surface"))),"INVALID - PLATFORM TOKEN",IF(NOT(OR(EXACT(G81,"CITED"),EXACT(G81,"NOT CITED"),EXACT(G81,"UNCLEAR"))),"INVALID - CITATION TOKEN",IF(NOT(OR(EXACT(M81,"MENTIONED"),EXACT(M81,"NOT MENTIONED"),EXACT(M81,"UNCLEAR"))),"INVALID - MENTION TOKEN",IF(NOT(OR(EXACT(N81,"REPRODUCED"),EXACT(N81,"NOT REPRODUCED"),EXACT(N81,"NOT RETESTED"))),"INVALID - REPRODUCTION TOKEN",IF(COUNTIF($A$6:$A$205,A81)&gt;1,"INVALID - DUPLICATE ID",IF(G81="CITED",IF(AND(I81&lt;&gt;"",NOT(OR(EXACT(I81,"OFFICIAL / FIRST-PARTY AUTHORITY"),EXACT(I81,"PRIMARY EVIDENCE"),EXACT(I81,"SPECIALIST INTERPRETATION"),EXACT(I81,"PUBLISHER / REFERENCE"),EXACT(I81,"COMMERCIAL SOURCE"),EXACT(I81,"COMMUNITY / WITNESS"),EXACT(I81,"DIRECTORY / MARKETPLACE"),EXACT(I81,"UNRESOLVED"),EXACT(I81,"NOT APPLICABLE")))),"INVALID - SOURCE ROLE TOKEN",IF(AND(L81&lt;&gt;"",NOT(OR(EXACT(L81,"ENTAILS"),EXACT(L81,"PARTIAL"),EXACT(L81,"CONTEXT"),EXACT(L81,"CONTRADICTS"),EXACT(L81,"STALE / JURISDICTION MISMATCH"),EXACT(L81,"ORPHAN / CIRCULAR"),EXACT(L81,"NOT CHECKED"),EXACT(L81,"NOT APPLICABLE")))),"INVALID - SUPPORT TOKEN",IF(OR(I81="NOT APPLICABLE",L81="NOT APPLICABLE"),"INVALID - CITED DETAIL CONTRADICTION","VALID"))),IF(G81="NOT CITED",IF(OR(H81&lt;&gt;"",J81&lt;&gt;"",K81&lt;&gt;"",AND(I81&lt;&gt;"NOT APPLICABLE",I81&lt;&gt;""),AND(L81&lt;&gt;"NOT APPLICABLE",L81&lt;&gt;"")),"INVALID - NOT CITED DETAIL CONTRADICTION","VALID"),IF(G81="UNCLEAR",IF(OR(H81&lt;&gt;"",J81&lt;&gt;"",K81&lt;&gt;"",AND(I81&lt;&gt;"NOT APPLICABLE",I81&lt;&gt;""),AND(L81&lt;&gt;"NOT APPLICABLE",L81&lt;&gt;"")),"INVALID - UNCLEAR DETAIL CONTRADICTION","VALID"),"INVALID - CITATION TOKEN")))))))))</x:f>
      </x:c>
      <x:c r="S81" s="47" t="str">
        <x:f>IF(A81="","",IF(P81&lt;&gt;"SCOPE MATCH",P81,IF(R81&lt;&gt;"VALID",R81,IF(Q81&lt;&gt;"COMPLETE",Q81,IF(G81="UNCLEAR","EVIDENCE INSUFFICIENT - CITATION PRESENCE",IF(G81="NOT CITED","NO CITATION OBSERVED",IF(L81="NOT CHECKED","EVIDENCE INSUFFICIENT - PASSAGE",IF(L81="CONTRADICTS","CITATION SUPPORT CONTRADICTED",IF(L81="ORPHAN / CIRCULAR","EVIDENCE INSUFFICIENT - PROVENANCE",IF(L81="STALE / JURISDICTION MISMATCH","CITATION SUPPORT STALE / MISMATCHED",IF(L81="CONTEXT","CITATION CONTEXT ONLY",IF(L81="PARTIAL","CITATION SUPPORT PARTIAL",IF(AND(L81="ENTAILS",N81="REPRODUCED"),"REPEATABLE WITHIN SAMPLE",IF(AND(L81="ENTAILS",N81="NOT REPRODUCED"),"CITATION SUPPORT VERIFIED - NOT REPRODUCED",IF(L81="ENTAILS","CITATION SUPPORT VERIFIED","EVIDENCE INSUFFICIENT")))))))))))))))</x:f>
      </x:c>
      <x:c r="T81" s="47" t="str">
        <x:f>IF(A81="","",IF(OR(LEFT(S81,21)="EVIDENCE INSUFFICIENT",LEFT(S81,7)="INVALID"),"NOT READY","READY"))</x:f>
      </x:c>
    </x:row>
    <x:row r="82">
      <x:c r="A82" s="39"/>
      <x:c r="B82" s="39"/>
      <x:c r="C82" s="39"/>
      <x:c r="D82" s="39"/>
      <x:c r="E82" s="52"/>
      <x:c r="F82" s="39"/>
      <x:c r="G82" s="39"/>
      <x:c r="H82" s="39"/>
      <x:c r="I82" s="39"/>
      <x:c r="J82" s="39"/>
      <x:c r="K82" s="39"/>
      <x:c r="L82" s="39"/>
      <x:c r="M82" s="39"/>
      <x:c r="N82" s="39"/>
      <x:c r="O82" s="39"/>
      <x:c r="P82" s="47" t="str">
        <x:f>IF(A82="","",IF(OR(B82="",C82="",D82="",E82=""),"EVIDENCE INSUFFICIENT - SCOPE FIELD",IF(AND(C82=START!$B$6,D82=START!$B$7,E82&gt;=START!$B$8,E82&lt;=START!$B$9),"SCOPE MATCH","INVALID - OUT OF SCOPE")))</x:f>
      </x:c>
      <x:c r="Q82" s="47" t="str">
        <x:f>IF(A82="","",IF(OR(B82="",C82="",D82="",E82="",F82="",G82="",M82="",N82="",O82=""),"EVIDENCE INSUFFICIENT - REQUIRED FIELD",IF(G82="CITED",IF(H82="","EVIDENCE INSUFFICIENT - CITED URL",IF(OR(I82="",I82="UNRESOLVED"),"EVIDENCE INSUFFICIENT - SOURCE ROLE",IF(OR(J82="",K82="",L82=""),"EVIDENCE INSUFFICIENT - PASSAGE","COMPLETE"))),IF(OR(G82="NOT CITED",G82="UNCLEAR"),"COMPLETE","EVIDENCE INSUFFICIENT - CITATION STATUS"))))</x:f>
      </x:c>
      <x:c r="R82" s="47" t="str">
        <x:f>IF(A82="","",IF(NOT(OR(EXACT(C82,"Google Search AI features"),EXACT(C82,"Bing / Microsoft AI experiences"),EXACT(C82,"ChatGPT search"),EXACT(C82,"Other observed answer surface"))),"INVALID - PLATFORM TOKEN",IF(NOT(OR(EXACT(G82,"CITED"),EXACT(G82,"NOT CITED"),EXACT(G82,"UNCLEAR"))),"INVALID - CITATION TOKEN",IF(NOT(OR(EXACT(M82,"MENTIONED"),EXACT(M82,"NOT MENTIONED"),EXACT(M82,"UNCLEAR"))),"INVALID - MENTION TOKEN",IF(NOT(OR(EXACT(N82,"REPRODUCED"),EXACT(N82,"NOT REPRODUCED"),EXACT(N82,"NOT RETESTED"))),"INVALID - REPRODUCTION TOKEN",IF(COUNTIF($A$6:$A$205,A82)&gt;1,"INVALID - DUPLICATE ID",IF(G82="CITED",IF(AND(I82&lt;&gt;"",NOT(OR(EXACT(I82,"OFFICIAL / FIRST-PARTY AUTHORITY"),EXACT(I82,"PRIMARY EVIDENCE"),EXACT(I82,"SPECIALIST INTERPRETATION"),EXACT(I82,"PUBLISHER / REFERENCE"),EXACT(I82,"COMMERCIAL SOURCE"),EXACT(I82,"COMMUNITY / WITNESS"),EXACT(I82,"DIRECTORY / MARKETPLACE"),EXACT(I82,"UNRESOLVED"),EXACT(I82,"NOT APPLICABLE")))),"INVALID - SOURCE ROLE TOKEN",IF(AND(L82&lt;&gt;"",NOT(OR(EXACT(L82,"ENTAILS"),EXACT(L82,"PARTIAL"),EXACT(L82,"CONTEXT"),EXACT(L82,"CONTRADICTS"),EXACT(L82,"STALE / JURISDICTION MISMATCH"),EXACT(L82,"ORPHAN / CIRCULAR"),EXACT(L82,"NOT CHECKED"),EXACT(L82,"NOT APPLICABLE")))),"INVALID - SUPPORT TOKEN",IF(OR(I82="NOT APPLICABLE",L82="NOT APPLICABLE"),"INVALID - CITED DETAIL CONTRADICTION","VALID"))),IF(G82="NOT CITED",IF(OR(H82&lt;&gt;"",J82&lt;&gt;"",K82&lt;&gt;"",AND(I82&lt;&gt;"NOT APPLICABLE",I82&lt;&gt;""),AND(L82&lt;&gt;"NOT APPLICABLE",L82&lt;&gt;"")),"INVALID - NOT CITED DETAIL CONTRADICTION","VALID"),IF(G82="UNCLEAR",IF(OR(H82&lt;&gt;"",J82&lt;&gt;"",K82&lt;&gt;"",AND(I82&lt;&gt;"NOT APPLICABLE",I82&lt;&gt;""),AND(L82&lt;&gt;"NOT APPLICABLE",L82&lt;&gt;"")),"INVALID - UNCLEAR DETAIL CONTRADICTION","VALID"),"INVALID - CITATION TOKEN")))))))))</x:f>
      </x:c>
      <x:c r="S82" s="47" t="str">
        <x:f>IF(A82="","",IF(P82&lt;&gt;"SCOPE MATCH",P82,IF(R82&lt;&gt;"VALID",R82,IF(Q82&lt;&gt;"COMPLETE",Q82,IF(G82="UNCLEAR","EVIDENCE INSUFFICIENT - CITATION PRESENCE",IF(G82="NOT CITED","NO CITATION OBSERVED",IF(L82="NOT CHECKED","EVIDENCE INSUFFICIENT - PASSAGE",IF(L82="CONTRADICTS","CITATION SUPPORT CONTRADICTED",IF(L82="ORPHAN / CIRCULAR","EVIDENCE INSUFFICIENT - PROVENANCE",IF(L82="STALE / JURISDICTION MISMATCH","CITATION SUPPORT STALE / MISMATCHED",IF(L82="CONTEXT","CITATION CONTEXT ONLY",IF(L82="PARTIAL","CITATION SUPPORT PARTIAL",IF(AND(L82="ENTAILS",N82="REPRODUCED"),"REPEATABLE WITHIN SAMPLE",IF(AND(L82="ENTAILS",N82="NOT REPRODUCED"),"CITATION SUPPORT VERIFIED - NOT REPRODUCED",IF(L82="ENTAILS","CITATION SUPPORT VERIFIED","EVIDENCE INSUFFICIENT")))))))))))))))</x:f>
      </x:c>
      <x:c r="T82" s="47" t="str">
        <x:f>IF(A82="","",IF(OR(LEFT(S82,21)="EVIDENCE INSUFFICIENT",LEFT(S82,7)="INVALID"),"NOT READY","READY"))</x:f>
      </x:c>
    </x:row>
    <x:row r="83">
      <x:c r="A83" s="39"/>
      <x:c r="B83" s="39"/>
      <x:c r="C83" s="39"/>
      <x:c r="D83" s="39"/>
      <x:c r="E83" s="52"/>
      <x:c r="F83" s="39"/>
      <x:c r="G83" s="39"/>
      <x:c r="H83" s="39"/>
      <x:c r="I83" s="39"/>
      <x:c r="J83" s="39"/>
      <x:c r="K83" s="39"/>
      <x:c r="L83" s="39"/>
      <x:c r="M83" s="39"/>
      <x:c r="N83" s="39"/>
      <x:c r="O83" s="39"/>
      <x:c r="P83" s="47" t="str">
        <x:f>IF(A83="","",IF(OR(B83="",C83="",D83="",E83=""),"EVIDENCE INSUFFICIENT - SCOPE FIELD",IF(AND(C83=START!$B$6,D83=START!$B$7,E83&gt;=START!$B$8,E83&lt;=START!$B$9),"SCOPE MATCH","INVALID - OUT OF SCOPE")))</x:f>
      </x:c>
      <x:c r="Q83" s="47" t="str">
        <x:f>IF(A83="","",IF(OR(B83="",C83="",D83="",E83="",F83="",G83="",M83="",N83="",O83=""),"EVIDENCE INSUFFICIENT - REQUIRED FIELD",IF(G83="CITED",IF(H83="","EVIDENCE INSUFFICIENT - CITED URL",IF(OR(I83="",I83="UNRESOLVED"),"EVIDENCE INSUFFICIENT - SOURCE ROLE",IF(OR(J83="",K83="",L83=""),"EVIDENCE INSUFFICIENT - PASSAGE","COMPLETE"))),IF(OR(G83="NOT CITED",G83="UNCLEAR"),"COMPLETE","EVIDENCE INSUFFICIENT - CITATION STATUS"))))</x:f>
      </x:c>
      <x:c r="R83" s="47" t="str">
        <x:f>IF(A83="","",IF(NOT(OR(EXACT(C83,"Google Search AI features"),EXACT(C83,"Bing / Microsoft AI experiences"),EXACT(C83,"ChatGPT search"),EXACT(C83,"Other observed answer surface"))),"INVALID - PLATFORM TOKEN",IF(NOT(OR(EXACT(G83,"CITED"),EXACT(G83,"NOT CITED"),EXACT(G83,"UNCLEAR"))),"INVALID - CITATION TOKEN",IF(NOT(OR(EXACT(M83,"MENTIONED"),EXACT(M83,"NOT MENTIONED"),EXACT(M83,"UNCLEAR"))),"INVALID - MENTION TOKEN",IF(NOT(OR(EXACT(N83,"REPRODUCED"),EXACT(N83,"NOT REPRODUCED"),EXACT(N83,"NOT RETESTED"))),"INVALID - REPRODUCTION TOKEN",IF(COUNTIF($A$6:$A$205,A83)&gt;1,"INVALID - DUPLICATE ID",IF(G83="CITED",IF(AND(I83&lt;&gt;"",NOT(OR(EXACT(I83,"OFFICIAL / FIRST-PARTY AUTHORITY"),EXACT(I83,"PRIMARY EVIDENCE"),EXACT(I83,"SPECIALIST INTERPRETATION"),EXACT(I83,"PUBLISHER / REFERENCE"),EXACT(I83,"COMMERCIAL SOURCE"),EXACT(I83,"COMMUNITY / WITNESS"),EXACT(I83,"DIRECTORY / MARKETPLACE"),EXACT(I83,"UNRESOLVED"),EXACT(I83,"NOT APPLICABLE")))),"INVALID - SOURCE ROLE TOKEN",IF(AND(L83&lt;&gt;"",NOT(OR(EXACT(L83,"ENTAILS"),EXACT(L83,"PARTIAL"),EXACT(L83,"CONTEXT"),EXACT(L83,"CONTRADICTS"),EXACT(L83,"STALE / JURISDICTION MISMATCH"),EXACT(L83,"ORPHAN / CIRCULAR"),EXACT(L83,"NOT CHECKED"),EXACT(L83,"NOT APPLICABLE")))),"INVALID - SUPPORT TOKEN",IF(OR(I83="NOT APPLICABLE",L83="NOT APPLICABLE"),"INVALID - CITED DETAIL CONTRADICTION","VALID"))),IF(G83="NOT CITED",IF(OR(H83&lt;&gt;"",J83&lt;&gt;"",K83&lt;&gt;"",AND(I83&lt;&gt;"NOT APPLICABLE",I83&lt;&gt;""),AND(L83&lt;&gt;"NOT APPLICABLE",L83&lt;&gt;"")),"INVALID - NOT CITED DETAIL CONTRADICTION","VALID"),IF(G83="UNCLEAR",IF(OR(H83&lt;&gt;"",J83&lt;&gt;"",K83&lt;&gt;"",AND(I83&lt;&gt;"NOT APPLICABLE",I83&lt;&gt;""),AND(L83&lt;&gt;"NOT APPLICABLE",L83&lt;&gt;"")),"INVALID - UNCLEAR DETAIL CONTRADICTION","VALID"),"INVALID - CITATION TOKEN")))))))))</x:f>
      </x:c>
      <x:c r="S83" s="47" t="str">
        <x:f>IF(A83="","",IF(P83&lt;&gt;"SCOPE MATCH",P83,IF(R83&lt;&gt;"VALID",R83,IF(Q83&lt;&gt;"COMPLETE",Q83,IF(G83="UNCLEAR","EVIDENCE INSUFFICIENT - CITATION PRESENCE",IF(G83="NOT CITED","NO CITATION OBSERVED",IF(L83="NOT CHECKED","EVIDENCE INSUFFICIENT - PASSAGE",IF(L83="CONTRADICTS","CITATION SUPPORT CONTRADICTED",IF(L83="ORPHAN / CIRCULAR","EVIDENCE INSUFFICIENT - PROVENANCE",IF(L83="STALE / JURISDICTION MISMATCH","CITATION SUPPORT STALE / MISMATCHED",IF(L83="CONTEXT","CITATION CONTEXT ONLY",IF(L83="PARTIAL","CITATION SUPPORT PARTIAL",IF(AND(L83="ENTAILS",N83="REPRODUCED"),"REPEATABLE WITHIN SAMPLE",IF(AND(L83="ENTAILS",N83="NOT REPRODUCED"),"CITATION SUPPORT VERIFIED - NOT REPRODUCED",IF(L83="ENTAILS","CITATION SUPPORT VERIFIED","EVIDENCE INSUFFICIENT")))))))))))))))</x:f>
      </x:c>
      <x:c r="T83" s="47" t="str">
        <x:f>IF(A83="","",IF(OR(LEFT(S83,21)="EVIDENCE INSUFFICIENT",LEFT(S83,7)="INVALID"),"NOT READY","READY"))</x:f>
      </x:c>
    </x:row>
    <x:row r="84">
      <x:c r="A84" s="39"/>
      <x:c r="B84" s="39"/>
      <x:c r="C84" s="39"/>
      <x:c r="D84" s="39"/>
      <x:c r="E84" s="52"/>
      <x:c r="F84" s="39"/>
      <x:c r="G84" s="39"/>
      <x:c r="H84" s="39"/>
      <x:c r="I84" s="39"/>
      <x:c r="J84" s="39"/>
      <x:c r="K84" s="39"/>
      <x:c r="L84" s="39"/>
      <x:c r="M84" s="39"/>
      <x:c r="N84" s="39"/>
      <x:c r="O84" s="39"/>
      <x:c r="P84" s="47" t="str">
        <x:f>IF(A84="","",IF(OR(B84="",C84="",D84="",E84=""),"EVIDENCE INSUFFICIENT - SCOPE FIELD",IF(AND(C84=START!$B$6,D84=START!$B$7,E84&gt;=START!$B$8,E84&lt;=START!$B$9),"SCOPE MATCH","INVALID - OUT OF SCOPE")))</x:f>
      </x:c>
      <x:c r="Q84" s="47" t="str">
        <x:f>IF(A84="","",IF(OR(B84="",C84="",D84="",E84="",F84="",G84="",M84="",N84="",O84=""),"EVIDENCE INSUFFICIENT - REQUIRED FIELD",IF(G84="CITED",IF(H84="","EVIDENCE INSUFFICIENT - CITED URL",IF(OR(I84="",I84="UNRESOLVED"),"EVIDENCE INSUFFICIENT - SOURCE ROLE",IF(OR(J84="",K84="",L84=""),"EVIDENCE INSUFFICIENT - PASSAGE","COMPLETE"))),IF(OR(G84="NOT CITED",G84="UNCLEAR"),"COMPLETE","EVIDENCE INSUFFICIENT - CITATION STATUS"))))</x:f>
      </x:c>
      <x:c r="R84" s="47" t="str">
        <x:f>IF(A84="","",IF(NOT(OR(EXACT(C84,"Google Search AI features"),EXACT(C84,"Bing / Microsoft AI experiences"),EXACT(C84,"ChatGPT search"),EXACT(C84,"Other observed answer surface"))),"INVALID - PLATFORM TOKEN",IF(NOT(OR(EXACT(G84,"CITED"),EXACT(G84,"NOT CITED"),EXACT(G84,"UNCLEAR"))),"INVALID - CITATION TOKEN",IF(NOT(OR(EXACT(M84,"MENTIONED"),EXACT(M84,"NOT MENTIONED"),EXACT(M84,"UNCLEAR"))),"INVALID - MENTION TOKEN",IF(NOT(OR(EXACT(N84,"REPRODUCED"),EXACT(N84,"NOT REPRODUCED"),EXACT(N84,"NOT RETESTED"))),"INVALID - REPRODUCTION TOKEN",IF(COUNTIF($A$6:$A$205,A84)&gt;1,"INVALID - DUPLICATE ID",IF(G84="CITED",IF(AND(I84&lt;&gt;"",NOT(OR(EXACT(I84,"OFFICIAL / FIRST-PARTY AUTHORITY"),EXACT(I84,"PRIMARY EVIDENCE"),EXACT(I84,"SPECIALIST INTERPRETATION"),EXACT(I84,"PUBLISHER / REFERENCE"),EXACT(I84,"COMMERCIAL SOURCE"),EXACT(I84,"COMMUNITY / WITNESS"),EXACT(I84,"DIRECTORY / MARKETPLACE"),EXACT(I84,"UNRESOLVED"),EXACT(I84,"NOT APPLICABLE")))),"INVALID - SOURCE ROLE TOKEN",IF(AND(L84&lt;&gt;"",NOT(OR(EXACT(L84,"ENTAILS"),EXACT(L84,"PARTIAL"),EXACT(L84,"CONTEXT"),EXACT(L84,"CONTRADICTS"),EXACT(L84,"STALE / JURISDICTION MISMATCH"),EXACT(L84,"ORPHAN / CIRCULAR"),EXACT(L84,"NOT CHECKED"),EXACT(L84,"NOT APPLICABLE")))),"INVALID - SUPPORT TOKEN",IF(OR(I84="NOT APPLICABLE",L84="NOT APPLICABLE"),"INVALID - CITED DETAIL CONTRADICTION","VALID"))),IF(G84="NOT CITED",IF(OR(H84&lt;&gt;"",J84&lt;&gt;"",K84&lt;&gt;"",AND(I84&lt;&gt;"NOT APPLICABLE",I84&lt;&gt;""),AND(L84&lt;&gt;"NOT APPLICABLE",L84&lt;&gt;"")),"INVALID - NOT CITED DETAIL CONTRADICTION","VALID"),IF(G84="UNCLEAR",IF(OR(H84&lt;&gt;"",J84&lt;&gt;"",K84&lt;&gt;"",AND(I84&lt;&gt;"NOT APPLICABLE",I84&lt;&gt;""),AND(L84&lt;&gt;"NOT APPLICABLE",L84&lt;&gt;"")),"INVALID - UNCLEAR DETAIL CONTRADICTION","VALID"),"INVALID - CITATION TOKEN")))))))))</x:f>
      </x:c>
      <x:c r="S84" s="47" t="str">
        <x:f>IF(A84="","",IF(P84&lt;&gt;"SCOPE MATCH",P84,IF(R84&lt;&gt;"VALID",R84,IF(Q84&lt;&gt;"COMPLETE",Q84,IF(G84="UNCLEAR","EVIDENCE INSUFFICIENT - CITATION PRESENCE",IF(G84="NOT CITED","NO CITATION OBSERVED",IF(L84="NOT CHECKED","EVIDENCE INSUFFICIENT - PASSAGE",IF(L84="CONTRADICTS","CITATION SUPPORT CONTRADICTED",IF(L84="ORPHAN / CIRCULAR","EVIDENCE INSUFFICIENT - PROVENANCE",IF(L84="STALE / JURISDICTION MISMATCH","CITATION SUPPORT STALE / MISMATCHED",IF(L84="CONTEXT","CITATION CONTEXT ONLY",IF(L84="PARTIAL","CITATION SUPPORT PARTIAL",IF(AND(L84="ENTAILS",N84="REPRODUCED"),"REPEATABLE WITHIN SAMPLE",IF(AND(L84="ENTAILS",N84="NOT REPRODUCED"),"CITATION SUPPORT VERIFIED - NOT REPRODUCED",IF(L84="ENTAILS","CITATION SUPPORT VERIFIED","EVIDENCE INSUFFICIENT")))))))))))))))</x:f>
      </x:c>
      <x:c r="T84" s="47" t="str">
        <x:f>IF(A84="","",IF(OR(LEFT(S84,21)="EVIDENCE INSUFFICIENT",LEFT(S84,7)="INVALID"),"NOT READY","READY"))</x:f>
      </x:c>
    </x:row>
    <x:row r="85">
      <x:c r="A85" s="39"/>
      <x:c r="B85" s="39"/>
      <x:c r="C85" s="39"/>
      <x:c r="D85" s="39"/>
      <x:c r="E85" s="52"/>
      <x:c r="F85" s="39"/>
      <x:c r="G85" s="39"/>
      <x:c r="H85" s="39"/>
      <x:c r="I85" s="39"/>
      <x:c r="J85" s="39"/>
      <x:c r="K85" s="39"/>
      <x:c r="L85" s="39"/>
      <x:c r="M85" s="39"/>
      <x:c r="N85" s="39"/>
      <x:c r="O85" s="39"/>
      <x:c r="P85" s="47" t="str">
        <x:f>IF(A85="","",IF(OR(B85="",C85="",D85="",E85=""),"EVIDENCE INSUFFICIENT - SCOPE FIELD",IF(AND(C85=START!$B$6,D85=START!$B$7,E85&gt;=START!$B$8,E85&lt;=START!$B$9),"SCOPE MATCH","INVALID - OUT OF SCOPE")))</x:f>
      </x:c>
      <x:c r="Q85" s="47" t="str">
        <x:f>IF(A85="","",IF(OR(B85="",C85="",D85="",E85="",F85="",G85="",M85="",N85="",O85=""),"EVIDENCE INSUFFICIENT - REQUIRED FIELD",IF(G85="CITED",IF(H85="","EVIDENCE INSUFFICIENT - CITED URL",IF(OR(I85="",I85="UNRESOLVED"),"EVIDENCE INSUFFICIENT - SOURCE ROLE",IF(OR(J85="",K85="",L85=""),"EVIDENCE INSUFFICIENT - PASSAGE","COMPLETE"))),IF(OR(G85="NOT CITED",G85="UNCLEAR"),"COMPLETE","EVIDENCE INSUFFICIENT - CITATION STATUS"))))</x:f>
      </x:c>
      <x:c r="R85" s="47" t="str">
        <x:f>IF(A85="","",IF(NOT(OR(EXACT(C85,"Google Search AI features"),EXACT(C85,"Bing / Microsoft AI experiences"),EXACT(C85,"ChatGPT search"),EXACT(C85,"Other observed answer surface"))),"INVALID - PLATFORM TOKEN",IF(NOT(OR(EXACT(G85,"CITED"),EXACT(G85,"NOT CITED"),EXACT(G85,"UNCLEAR"))),"INVALID - CITATION TOKEN",IF(NOT(OR(EXACT(M85,"MENTIONED"),EXACT(M85,"NOT MENTIONED"),EXACT(M85,"UNCLEAR"))),"INVALID - MENTION TOKEN",IF(NOT(OR(EXACT(N85,"REPRODUCED"),EXACT(N85,"NOT REPRODUCED"),EXACT(N85,"NOT RETESTED"))),"INVALID - REPRODUCTION TOKEN",IF(COUNTIF($A$6:$A$205,A85)&gt;1,"INVALID - DUPLICATE ID",IF(G85="CITED",IF(AND(I85&lt;&gt;"",NOT(OR(EXACT(I85,"OFFICIAL / FIRST-PARTY AUTHORITY"),EXACT(I85,"PRIMARY EVIDENCE"),EXACT(I85,"SPECIALIST INTERPRETATION"),EXACT(I85,"PUBLISHER / REFERENCE"),EXACT(I85,"COMMERCIAL SOURCE"),EXACT(I85,"COMMUNITY / WITNESS"),EXACT(I85,"DIRECTORY / MARKETPLACE"),EXACT(I85,"UNRESOLVED"),EXACT(I85,"NOT APPLICABLE")))),"INVALID - SOURCE ROLE TOKEN",IF(AND(L85&lt;&gt;"",NOT(OR(EXACT(L85,"ENTAILS"),EXACT(L85,"PARTIAL"),EXACT(L85,"CONTEXT"),EXACT(L85,"CONTRADICTS"),EXACT(L85,"STALE / JURISDICTION MISMATCH"),EXACT(L85,"ORPHAN / CIRCULAR"),EXACT(L85,"NOT CHECKED"),EXACT(L85,"NOT APPLICABLE")))),"INVALID - SUPPORT TOKEN",IF(OR(I85="NOT APPLICABLE",L85="NOT APPLICABLE"),"INVALID - CITED DETAIL CONTRADICTION","VALID"))),IF(G85="NOT CITED",IF(OR(H85&lt;&gt;"",J85&lt;&gt;"",K85&lt;&gt;"",AND(I85&lt;&gt;"NOT APPLICABLE",I85&lt;&gt;""),AND(L85&lt;&gt;"NOT APPLICABLE",L85&lt;&gt;"")),"INVALID - NOT CITED DETAIL CONTRADICTION","VALID"),IF(G85="UNCLEAR",IF(OR(H85&lt;&gt;"",J85&lt;&gt;"",K85&lt;&gt;"",AND(I85&lt;&gt;"NOT APPLICABLE",I85&lt;&gt;""),AND(L85&lt;&gt;"NOT APPLICABLE",L85&lt;&gt;"")),"INVALID - UNCLEAR DETAIL CONTRADICTION","VALID"),"INVALID - CITATION TOKEN")))))))))</x:f>
      </x:c>
      <x:c r="S85" s="47" t="str">
        <x:f>IF(A85="","",IF(P85&lt;&gt;"SCOPE MATCH",P85,IF(R85&lt;&gt;"VALID",R85,IF(Q85&lt;&gt;"COMPLETE",Q85,IF(G85="UNCLEAR","EVIDENCE INSUFFICIENT - CITATION PRESENCE",IF(G85="NOT CITED","NO CITATION OBSERVED",IF(L85="NOT CHECKED","EVIDENCE INSUFFICIENT - PASSAGE",IF(L85="CONTRADICTS","CITATION SUPPORT CONTRADICTED",IF(L85="ORPHAN / CIRCULAR","EVIDENCE INSUFFICIENT - PROVENANCE",IF(L85="STALE / JURISDICTION MISMATCH","CITATION SUPPORT STALE / MISMATCHED",IF(L85="CONTEXT","CITATION CONTEXT ONLY",IF(L85="PARTIAL","CITATION SUPPORT PARTIAL",IF(AND(L85="ENTAILS",N85="REPRODUCED"),"REPEATABLE WITHIN SAMPLE",IF(AND(L85="ENTAILS",N85="NOT REPRODUCED"),"CITATION SUPPORT VERIFIED - NOT REPRODUCED",IF(L85="ENTAILS","CITATION SUPPORT VERIFIED","EVIDENCE INSUFFICIENT")))))))))))))))</x:f>
      </x:c>
      <x:c r="T85" s="47" t="str">
        <x:f>IF(A85="","",IF(OR(LEFT(S85,21)="EVIDENCE INSUFFICIENT",LEFT(S85,7)="INVALID"),"NOT READY","READY"))</x:f>
      </x:c>
    </x:row>
    <x:row r="86">
      <x:c r="A86" s="39"/>
      <x:c r="B86" s="39"/>
      <x:c r="C86" s="39"/>
      <x:c r="D86" s="39"/>
      <x:c r="E86" s="52"/>
      <x:c r="F86" s="39"/>
      <x:c r="G86" s="39"/>
      <x:c r="H86" s="39"/>
      <x:c r="I86" s="39"/>
      <x:c r="J86" s="39"/>
      <x:c r="K86" s="39"/>
      <x:c r="L86" s="39"/>
      <x:c r="M86" s="39"/>
      <x:c r="N86" s="39"/>
      <x:c r="O86" s="39"/>
      <x:c r="P86" s="47" t="str">
        <x:f>IF(A86="","",IF(OR(B86="",C86="",D86="",E86=""),"EVIDENCE INSUFFICIENT - SCOPE FIELD",IF(AND(C86=START!$B$6,D86=START!$B$7,E86&gt;=START!$B$8,E86&lt;=START!$B$9),"SCOPE MATCH","INVALID - OUT OF SCOPE")))</x:f>
      </x:c>
      <x:c r="Q86" s="47" t="str">
        <x:f>IF(A86="","",IF(OR(B86="",C86="",D86="",E86="",F86="",G86="",M86="",N86="",O86=""),"EVIDENCE INSUFFICIENT - REQUIRED FIELD",IF(G86="CITED",IF(H86="","EVIDENCE INSUFFICIENT - CITED URL",IF(OR(I86="",I86="UNRESOLVED"),"EVIDENCE INSUFFICIENT - SOURCE ROLE",IF(OR(J86="",K86="",L86=""),"EVIDENCE INSUFFICIENT - PASSAGE","COMPLETE"))),IF(OR(G86="NOT CITED",G86="UNCLEAR"),"COMPLETE","EVIDENCE INSUFFICIENT - CITATION STATUS"))))</x:f>
      </x:c>
      <x:c r="R86" s="47" t="str">
        <x:f>IF(A86="","",IF(NOT(OR(EXACT(C86,"Google Search AI features"),EXACT(C86,"Bing / Microsoft AI experiences"),EXACT(C86,"ChatGPT search"),EXACT(C86,"Other observed answer surface"))),"INVALID - PLATFORM TOKEN",IF(NOT(OR(EXACT(G86,"CITED"),EXACT(G86,"NOT CITED"),EXACT(G86,"UNCLEAR"))),"INVALID - CITATION TOKEN",IF(NOT(OR(EXACT(M86,"MENTIONED"),EXACT(M86,"NOT MENTIONED"),EXACT(M86,"UNCLEAR"))),"INVALID - MENTION TOKEN",IF(NOT(OR(EXACT(N86,"REPRODUCED"),EXACT(N86,"NOT REPRODUCED"),EXACT(N86,"NOT RETESTED"))),"INVALID - REPRODUCTION TOKEN",IF(COUNTIF($A$6:$A$205,A86)&gt;1,"INVALID - DUPLICATE ID",IF(G86="CITED",IF(AND(I86&lt;&gt;"",NOT(OR(EXACT(I86,"OFFICIAL / FIRST-PARTY AUTHORITY"),EXACT(I86,"PRIMARY EVIDENCE"),EXACT(I86,"SPECIALIST INTERPRETATION"),EXACT(I86,"PUBLISHER / REFERENCE"),EXACT(I86,"COMMERCIAL SOURCE"),EXACT(I86,"COMMUNITY / WITNESS"),EXACT(I86,"DIRECTORY / MARKETPLACE"),EXACT(I86,"UNRESOLVED"),EXACT(I86,"NOT APPLICABLE")))),"INVALID - SOURCE ROLE TOKEN",IF(AND(L86&lt;&gt;"",NOT(OR(EXACT(L86,"ENTAILS"),EXACT(L86,"PARTIAL"),EXACT(L86,"CONTEXT"),EXACT(L86,"CONTRADICTS"),EXACT(L86,"STALE / JURISDICTION MISMATCH"),EXACT(L86,"ORPHAN / CIRCULAR"),EXACT(L86,"NOT CHECKED"),EXACT(L86,"NOT APPLICABLE")))),"INVALID - SUPPORT TOKEN",IF(OR(I86="NOT APPLICABLE",L86="NOT APPLICABLE"),"INVALID - CITED DETAIL CONTRADICTION","VALID"))),IF(G86="NOT CITED",IF(OR(H86&lt;&gt;"",J86&lt;&gt;"",K86&lt;&gt;"",AND(I86&lt;&gt;"NOT APPLICABLE",I86&lt;&gt;""),AND(L86&lt;&gt;"NOT APPLICABLE",L86&lt;&gt;"")),"INVALID - NOT CITED DETAIL CONTRADICTION","VALID"),IF(G86="UNCLEAR",IF(OR(H86&lt;&gt;"",J86&lt;&gt;"",K86&lt;&gt;"",AND(I86&lt;&gt;"NOT APPLICABLE",I86&lt;&gt;""),AND(L86&lt;&gt;"NOT APPLICABLE",L86&lt;&gt;"")),"INVALID - UNCLEAR DETAIL CONTRADICTION","VALID"),"INVALID - CITATION TOKEN")))))))))</x:f>
      </x:c>
      <x:c r="S86" s="47" t="str">
        <x:f>IF(A86="","",IF(P86&lt;&gt;"SCOPE MATCH",P86,IF(R86&lt;&gt;"VALID",R86,IF(Q86&lt;&gt;"COMPLETE",Q86,IF(G86="UNCLEAR","EVIDENCE INSUFFICIENT - CITATION PRESENCE",IF(G86="NOT CITED","NO CITATION OBSERVED",IF(L86="NOT CHECKED","EVIDENCE INSUFFICIENT - PASSAGE",IF(L86="CONTRADICTS","CITATION SUPPORT CONTRADICTED",IF(L86="ORPHAN / CIRCULAR","EVIDENCE INSUFFICIENT - PROVENANCE",IF(L86="STALE / JURISDICTION MISMATCH","CITATION SUPPORT STALE / MISMATCHED",IF(L86="CONTEXT","CITATION CONTEXT ONLY",IF(L86="PARTIAL","CITATION SUPPORT PARTIAL",IF(AND(L86="ENTAILS",N86="REPRODUCED"),"REPEATABLE WITHIN SAMPLE",IF(AND(L86="ENTAILS",N86="NOT REPRODUCED"),"CITATION SUPPORT VERIFIED - NOT REPRODUCED",IF(L86="ENTAILS","CITATION SUPPORT VERIFIED","EVIDENCE INSUFFICIENT")))))))))))))))</x:f>
      </x:c>
      <x:c r="T86" s="47" t="str">
        <x:f>IF(A86="","",IF(OR(LEFT(S86,21)="EVIDENCE INSUFFICIENT",LEFT(S86,7)="INVALID"),"NOT READY","READY"))</x:f>
      </x:c>
    </x:row>
    <x:row r="87">
      <x:c r="A87" s="39"/>
      <x:c r="B87" s="39"/>
      <x:c r="C87" s="39"/>
      <x:c r="D87" s="39"/>
      <x:c r="E87" s="52"/>
      <x:c r="F87" s="39"/>
      <x:c r="G87" s="39"/>
      <x:c r="H87" s="39"/>
      <x:c r="I87" s="39"/>
      <x:c r="J87" s="39"/>
      <x:c r="K87" s="39"/>
      <x:c r="L87" s="39"/>
      <x:c r="M87" s="39"/>
      <x:c r="N87" s="39"/>
      <x:c r="O87" s="39"/>
      <x:c r="P87" s="47" t="str">
        <x:f>IF(A87="","",IF(OR(B87="",C87="",D87="",E87=""),"EVIDENCE INSUFFICIENT - SCOPE FIELD",IF(AND(C87=START!$B$6,D87=START!$B$7,E87&gt;=START!$B$8,E87&lt;=START!$B$9),"SCOPE MATCH","INVALID - OUT OF SCOPE")))</x:f>
      </x:c>
      <x:c r="Q87" s="47" t="str">
        <x:f>IF(A87="","",IF(OR(B87="",C87="",D87="",E87="",F87="",G87="",M87="",N87="",O87=""),"EVIDENCE INSUFFICIENT - REQUIRED FIELD",IF(G87="CITED",IF(H87="","EVIDENCE INSUFFICIENT - CITED URL",IF(OR(I87="",I87="UNRESOLVED"),"EVIDENCE INSUFFICIENT - SOURCE ROLE",IF(OR(J87="",K87="",L87=""),"EVIDENCE INSUFFICIENT - PASSAGE","COMPLETE"))),IF(OR(G87="NOT CITED",G87="UNCLEAR"),"COMPLETE","EVIDENCE INSUFFICIENT - CITATION STATUS"))))</x:f>
      </x:c>
      <x:c r="R87" s="47" t="str">
        <x:f>IF(A87="","",IF(NOT(OR(EXACT(C87,"Google Search AI features"),EXACT(C87,"Bing / Microsoft AI experiences"),EXACT(C87,"ChatGPT search"),EXACT(C87,"Other observed answer surface"))),"INVALID - PLATFORM TOKEN",IF(NOT(OR(EXACT(G87,"CITED"),EXACT(G87,"NOT CITED"),EXACT(G87,"UNCLEAR"))),"INVALID - CITATION TOKEN",IF(NOT(OR(EXACT(M87,"MENTIONED"),EXACT(M87,"NOT MENTIONED"),EXACT(M87,"UNCLEAR"))),"INVALID - MENTION TOKEN",IF(NOT(OR(EXACT(N87,"REPRODUCED"),EXACT(N87,"NOT REPRODUCED"),EXACT(N87,"NOT RETESTED"))),"INVALID - REPRODUCTION TOKEN",IF(COUNTIF($A$6:$A$205,A87)&gt;1,"INVALID - DUPLICATE ID",IF(G87="CITED",IF(AND(I87&lt;&gt;"",NOT(OR(EXACT(I87,"OFFICIAL / FIRST-PARTY AUTHORITY"),EXACT(I87,"PRIMARY EVIDENCE"),EXACT(I87,"SPECIALIST INTERPRETATION"),EXACT(I87,"PUBLISHER / REFERENCE"),EXACT(I87,"COMMERCIAL SOURCE"),EXACT(I87,"COMMUNITY / WITNESS"),EXACT(I87,"DIRECTORY / MARKETPLACE"),EXACT(I87,"UNRESOLVED"),EXACT(I87,"NOT APPLICABLE")))),"INVALID - SOURCE ROLE TOKEN",IF(AND(L87&lt;&gt;"",NOT(OR(EXACT(L87,"ENTAILS"),EXACT(L87,"PARTIAL"),EXACT(L87,"CONTEXT"),EXACT(L87,"CONTRADICTS"),EXACT(L87,"STALE / JURISDICTION MISMATCH"),EXACT(L87,"ORPHAN / CIRCULAR"),EXACT(L87,"NOT CHECKED"),EXACT(L87,"NOT APPLICABLE")))),"INVALID - SUPPORT TOKEN",IF(OR(I87="NOT APPLICABLE",L87="NOT APPLICABLE"),"INVALID - CITED DETAIL CONTRADICTION","VALID"))),IF(G87="NOT CITED",IF(OR(H87&lt;&gt;"",J87&lt;&gt;"",K87&lt;&gt;"",AND(I87&lt;&gt;"NOT APPLICABLE",I87&lt;&gt;""),AND(L87&lt;&gt;"NOT APPLICABLE",L87&lt;&gt;"")),"INVALID - NOT CITED DETAIL CONTRADICTION","VALID"),IF(G87="UNCLEAR",IF(OR(H87&lt;&gt;"",J87&lt;&gt;"",K87&lt;&gt;"",AND(I87&lt;&gt;"NOT APPLICABLE",I87&lt;&gt;""),AND(L87&lt;&gt;"NOT APPLICABLE",L87&lt;&gt;"")),"INVALID - UNCLEAR DETAIL CONTRADICTION","VALID"),"INVALID - CITATION TOKEN")))))))))</x:f>
      </x:c>
      <x:c r="S87" s="47" t="str">
        <x:f>IF(A87="","",IF(P87&lt;&gt;"SCOPE MATCH",P87,IF(R87&lt;&gt;"VALID",R87,IF(Q87&lt;&gt;"COMPLETE",Q87,IF(G87="UNCLEAR","EVIDENCE INSUFFICIENT - CITATION PRESENCE",IF(G87="NOT CITED","NO CITATION OBSERVED",IF(L87="NOT CHECKED","EVIDENCE INSUFFICIENT - PASSAGE",IF(L87="CONTRADICTS","CITATION SUPPORT CONTRADICTED",IF(L87="ORPHAN / CIRCULAR","EVIDENCE INSUFFICIENT - PROVENANCE",IF(L87="STALE / JURISDICTION MISMATCH","CITATION SUPPORT STALE / MISMATCHED",IF(L87="CONTEXT","CITATION CONTEXT ONLY",IF(L87="PARTIAL","CITATION SUPPORT PARTIAL",IF(AND(L87="ENTAILS",N87="REPRODUCED"),"REPEATABLE WITHIN SAMPLE",IF(AND(L87="ENTAILS",N87="NOT REPRODUCED"),"CITATION SUPPORT VERIFIED - NOT REPRODUCED",IF(L87="ENTAILS","CITATION SUPPORT VERIFIED","EVIDENCE INSUFFICIENT")))))))))))))))</x:f>
      </x:c>
      <x:c r="T87" s="47" t="str">
        <x:f>IF(A87="","",IF(OR(LEFT(S87,21)="EVIDENCE INSUFFICIENT",LEFT(S87,7)="INVALID"),"NOT READY","READY"))</x:f>
      </x:c>
    </x:row>
    <x:row r="88">
      <x:c r="A88" s="39"/>
      <x:c r="B88" s="39"/>
      <x:c r="C88" s="39"/>
      <x:c r="D88" s="39"/>
      <x:c r="E88" s="52"/>
      <x:c r="F88" s="39"/>
      <x:c r="G88" s="39"/>
      <x:c r="H88" s="39"/>
      <x:c r="I88" s="39"/>
      <x:c r="J88" s="39"/>
      <x:c r="K88" s="39"/>
      <x:c r="L88" s="39"/>
      <x:c r="M88" s="39"/>
      <x:c r="N88" s="39"/>
      <x:c r="O88" s="39"/>
      <x:c r="P88" s="47" t="str">
        <x:f>IF(A88="","",IF(OR(B88="",C88="",D88="",E88=""),"EVIDENCE INSUFFICIENT - SCOPE FIELD",IF(AND(C88=START!$B$6,D88=START!$B$7,E88&gt;=START!$B$8,E88&lt;=START!$B$9),"SCOPE MATCH","INVALID - OUT OF SCOPE")))</x:f>
      </x:c>
      <x:c r="Q88" s="47" t="str">
        <x:f>IF(A88="","",IF(OR(B88="",C88="",D88="",E88="",F88="",G88="",M88="",N88="",O88=""),"EVIDENCE INSUFFICIENT - REQUIRED FIELD",IF(G88="CITED",IF(H88="","EVIDENCE INSUFFICIENT - CITED URL",IF(OR(I88="",I88="UNRESOLVED"),"EVIDENCE INSUFFICIENT - SOURCE ROLE",IF(OR(J88="",K88="",L88=""),"EVIDENCE INSUFFICIENT - PASSAGE","COMPLETE"))),IF(OR(G88="NOT CITED",G88="UNCLEAR"),"COMPLETE","EVIDENCE INSUFFICIENT - CITATION STATUS"))))</x:f>
      </x:c>
      <x:c r="R88" s="47" t="str">
        <x:f>IF(A88="","",IF(NOT(OR(EXACT(C88,"Google Search AI features"),EXACT(C88,"Bing / Microsoft AI experiences"),EXACT(C88,"ChatGPT search"),EXACT(C88,"Other observed answer surface"))),"INVALID - PLATFORM TOKEN",IF(NOT(OR(EXACT(G88,"CITED"),EXACT(G88,"NOT CITED"),EXACT(G88,"UNCLEAR"))),"INVALID - CITATION TOKEN",IF(NOT(OR(EXACT(M88,"MENTIONED"),EXACT(M88,"NOT MENTIONED"),EXACT(M88,"UNCLEAR"))),"INVALID - MENTION TOKEN",IF(NOT(OR(EXACT(N88,"REPRODUCED"),EXACT(N88,"NOT REPRODUCED"),EXACT(N88,"NOT RETESTED"))),"INVALID - REPRODUCTION TOKEN",IF(COUNTIF($A$6:$A$205,A88)&gt;1,"INVALID - DUPLICATE ID",IF(G88="CITED",IF(AND(I88&lt;&gt;"",NOT(OR(EXACT(I88,"OFFICIAL / FIRST-PARTY AUTHORITY"),EXACT(I88,"PRIMARY EVIDENCE"),EXACT(I88,"SPECIALIST INTERPRETATION"),EXACT(I88,"PUBLISHER / REFERENCE"),EXACT(I88,"COMMERCIAL SOURCE"),EXACT(I88,"COMMUNITY / WITNESS"),EXACT(I88,"DIRECTORY / MARKETPLACE"),EXACT(I88,"UNRESOLVED"),EXACT(I88,"NOT APPLICABLE")))),"INVALID - SOURCE ROLE TOKEN",IF(AND(L88&lt;&gt;"",NOT(OR(EXACT(L88,"ENTAILS"),EXACT(L88,"PARTIAL"),EXACT(L88,"CONTEXT"),EXACT(L88,"CONTRADICTS"),EXACT(L88,"STALE / JURISDICTION MISMATCH"),EXACT(L88,"ORPHAN / CIRCULAR"),EXACT(L88,"NOT CHECKED"),EXACT(L88,"NOT APPLICABLE")))),"INVALID - SUPPORT TOKEN",IF(OR(I88="NOT APPLICABLE",L88="NOT APPLICABLE"),"INVALID - CITED DETAIL CONTRADICTION","VALID"))),IF(G88="NOT CITED",IF(OR(H88&lt;&gt;"",J88&lt;&gt;"",K88&lt;&gt;"",AND(I88&lt;&gt;"NOT APPLICABLE",I88&lt;&gt;""),AND(L88&lt;&gt;"NOT APPLICABLE",L88&lt;&gt;"")),"INVALID - NOT CITED DETAIL CONTRADICTION","VALID"),IF(G88="UNCLEAR",IF(OR(H88&lt;&gt;"",J88&lt;&gt;"",K88&lt;&gt;"",AND(I88&lt;&gt;"NOT APPLICABLE",I88&lt;&gt;""),AND(L88&lt;&gt;"NOT APPLICABLE",L88&lt;&gt;"")),"INVALID - UNCLEAR DETAIL CONTRADICTION","VALID"),"INVALID - CITATION TOKEN")))))))))</x:f>
      </x:c>
      <x:c r="S88" s="47" t="str">
        <x:f>IF(A88="","",IF(P88&lt;&gt;"SCOPE MATCH",P88,IF(R88&lt;&gt;"VALID",R88,IF(Q88&lt;&gt;"COMPLETE",Q88,IF(G88="UNCLEAR","EVIDENCE INSUFFICIENT - CITATION PRESENCE",IF(G88="NOT CITED","NO CITATION OBSERVED",IF(L88="NOT CHECKED","EVIDENCE INSUFFICIENT - PASSAGE",IF(L88="CONTRADICTS","CITATION SUPPORT CONTRADICTED",IF(L88="ORPHAN / CIRCULAR","EVIDENCE INSUFFICIENT - PROVENANCE",IF(L88="STALE / JURISDICTION MISMATCH","CITATION SUPPORT STALE / MISMATCHED",IF(L88="CONTEXT","CITATION CONTEXT ONLY",IF(L88="PARTIAL","CITATION SUPPORT PARTIAL",IF(AND(L88="ENTAILS",N88="REPRODUCED"),"REPEATABLE WITHIN SAMPLE",IF(AND(L88="ENTAILS",N88="NOT REPRODUCED"),"CITATION SUPPORT VERIFIED - NOT REPRODUCED",IF(L88="ENTAILS","CITATION SUPPORT VERIFIED","EVIDENCE INSUFFICIENT")))))))))))))))</x:f>
      </x:c>
      <x:c r="T88" s="47" t="str">
        <x:f>IF(A88="","",IF(OR(LEFT(S88,21)="EVIDENCE INSUFFICIENT",LEFT(S88,7)="INVALID"),"NOT READY","READY"))</x:f>
      </x:c>
    </x:row>
    <x:row r="89">
      <x:c r="A89" s="39"/>
      <x:c r="B89" s="39"/>
      <x:c r="C89" s="39"/>
      <x:c r="D89" s="39"/>
      <x:c r="E89" s="52"/>
      <x:c r="F89" s="39"/>
      <x:c r="G89" s="39"/>
      <x:c r="H89" s="39"/>
      <x:c r="I89" s="39"/>
      <x:c r="J89" s="39"/>
      <x:c r="K89" s="39"/>
      <x:c r="L89" s="39"/>
      <x:c r="M89" s="39"/>
      <x:c r="N89" s="39"/>
      <x:c r="O89" s="39"/>
      <x:c r="P89" s="47" t="str">
        <x:f>IF(A89="","",IF(OR(B89="",C89="",D89="",E89=""),"EVIDENCE INSUFFICIENT - SCOPE FIELD",IF(AND(C89=START!$B$6,D89=START!$B$7,E89&gt;=START!$B$8,E89&lt;=START!$B$9),"SCOPE MATCH","INVALID - OUT OF SCOPE")))</x:f>
      </x:c>
      <x:c r="Q89" s="47" t="str">
        <x:f>IF(A89="","",IF(OR(B89="",C89="",D89="",E89="",F89="",G89="",M89="",N89="",O89=""),"EVIDENCE INSUFFICIENT - REQUIRED FIELD",IF(G89="CITED",IF(H89="","EVIDENCE INSUFFICIENT - CITED URL",IF(OR(I89="",I89="UNRESOLVED"),"EVIDENCE INSUFFICIENT - SOURCE ROLE",IF(OR(J89="",K89="",L89=""),"EVIDENCE INSUFFICIENT - PASSAGE","COMPLETE"))),IF(OR(G89="NOT CITED",G89="UNCLEAR"),"COMPLETE","EVIDENCE INSUFFICIENT - CITATION STATUS"))))</x:f>
      </x:c>
      <x:c r="R89" s="47" t="str">
        <x:f>IF(A89="","",IF(NOT(OR(EXACT(C89,"Google Search AI features"),EXACT(C89,"Bing / Microsoft AI experiences"),EXACT(C89,"ChatGPT search"),EXACT(C89,"Other observed answer surface"))),"INVALID - PLATFORM TOKEN",IF(NOT(OR(EXACT(G89,"CITED"),EXACT(G89,"NOT CITED"),EXACT(G89,"UNCLEAR"))),"INVALID - CITATION TOKEN",IF(NOT(OR(EXACT(M89,"MENTIONED"),EXACT(M89,"NOT MENTIONED"),EXACT(M89,"UNCLEAR"))),"INVALID - MENTION TOKEN",IF(NOT(OR(EXACT(N89,"REPRODUCED"),EXACT(N89,"NOT REPRODUCED"),EXACT(N89,"NOT RETESTED"))),"INVALID - REPRODUCTION TOKEN",IF(COUNTIF($A$6:$A$205,A89)&gt;1,"INVALID - DUPLICATE ID",IF(G89="CITED",IF(AND(I89&lt;&gt;"",NOT(OR(EXACT(I89,"OFFICIAL / FIRST-PARTY AUTHORITY"),EXACT(I89,"PRIMARY EVIDENCE"),EXACT(I89,"SPECIALIST INTERPRETATION"),EXACT(I89,"PUBLISHER / REFERENCE"),EXACT(I89,"COMMERCIAL SOURCE"),EXACT(I89,"COMMUNITY / WITNESS"),EXACT(I89,"DIRECTORY / MARKETPLACE"),EXACT(I89,"UNRESOLVED"),EXACT(I89,"NOT APPLICABLE")))),"INVALID - SOURCE ROLE TOKEN",IF(AND(L89&lt;&gt;"",NOT(OR(EXACT(L89,"ENTAILS"),EXACT(L89,"PARTIAL"),EXACT(L89,"CONTEXT"),EXACT(L89,"CONTRADICTS"),EXACT(L89,"STALE / JURISDICTION MISMATCH"),EXACT(L89,"ORPHAN / CIRCULAR"),EXACT(L89,"NOT CHECKED"),EXACT(L89,"NOT APPLICABLE")))),"INVALID - SUPPORT TOKEN",IF(OR(I89="NOT APPLICABLE",L89="NOT APPLICABLE"),"INVALID - CITED DETAIL CONTRADICTION","VALID"))),IF(G89="NOT CITED",IF(OR(H89&lt;&gt;"",J89&lt;&gt;"",K89&lt;&gt;"",AND(I89&lt;&gt;"NOT APPLICABLE",I89&lt;&gt;""),AND(L89&lt;&gt;"NOT APPLICABLE",L89&lt;&gt;"")),"INVALID - NOT CITED DETAIL CONTRADICTION","VALID"),IF(G89="UNCLEAR",IF(OR(H89&lt;&gt;"",J89&lt;&gt;"",K89&lt;&gt;"",AND(I89&lt;&gt;"NOT APPLICABLE",I89&lt;&gt;""),AND(L89&lt;&gt;"NOT APPLICABLE",L89&lt;&gt;"")),"INVALID - UNCLEAR DETAIL CONTRADICTION","VALID"),"INVALID - CITATION TOKEN")))))))))</x:f>
      </x:c>
      <x:c r="S89" s="47" t="str">
        <x:f>IF(A89="","",IF(P89&lt;&gt;"SCOPE MATCH",P89,IF(R89&lt;&gt;"VALID",R89,IF(Q89&lt;&gt;"COMPLETE",Q89,IF(G89="UNCLEAR","EVIDENCE INSUFFICIENT - CITATION PRESENCE",IF(G89="NOT CITED","NO CITATION OBSERVED",IF(L89="NOT CHECKED","EVIDENCE INSUFFICIENT - PASSAGE",IF(L89="CONTRADICTS","CITATION SUPPORT CONTRADICTED",IF(L89="ORPHAN / CIRCULAR","EVIDENCE INSUFFICIENT - PROVENANCE",IF(L89="STALE / JURISDICTION MISMATCH","CITATION SUPPORT STALE / MISMATCHED",IF(L89="CONTEXT","CITATION CONTEXT ONLY",IF(L89="PARTIAL","CITATION SUPPORT PARTIAL",IF(AND(L89="ENTAILS",N89="REPRODUCED"),"REPEATABLE WITHIN SAMPLE",IF(AND(L89="ENTAILS",N89="NOT REPRODUCED"),"CITATION SUPPORT VERIFIED - NOT REPRODUCED",IF(L89="ENTAILS","CITATION SUPPORT VERIFIED","EVIDENCE INSUFFICIENT")))))))))))))))</x:f>
      </x:c>
      <x:c r="T89" s="47" t="str">
        <x:f>IF(A89="","",IF(OR(LEFT(S89,21)="EVIDENCE INSUFFICIENT",LEFT(S89,7)="INVALID"),"NOT READY","READY"))</x:f>
      </x:c>
    </x:row>
    <x:row r="90">
      <x:c r="A90" s="39"/>
      <x:c r="B90" s="39"/>
      <x:c r="C90" s="39"/>
      <x:c r="D90" s="39"/>
      <x:c r="E90" s="52"/>
      <x:c r="F90" s="39"/>
      <x:c r="G90" s="39"/>
      <x:c r="H90" s="39"/>
      <x:c r="I90" s="39"/>
      <x:c r="J90" s="39"/>
      <x:c r="K90" s="39"/>
      <x:c r="L90" s="39"/>
      <x:c r="M90" s="39"/>
      <x:c r="N90" s="39"/>
      <x:c r="O90" s="39"/>
      <x:c r="P90" s="47" t="str">
        <x:f>IF(A90="","",IF(OR(B90="",C90="",D90="",E90=""),"EVIDENCE INSUFFICIENT - SCOPE FIELD",IF(AND(C90=START!$B$6,D90=START!$B$7,E90&gt;=START!$B$8,E90&lt;=START!$B$9),"SCOPE MATCH","INVALID - OUT OF SCOPE")))</x:f>
      </x:c>
      <x:c r="Q90" s="47" t="str">
        <x:f>IF(A90="","",IF(OR(B90="",C90="",D90="",E90="",F90="",G90="",M90="",N90="",O90=""),"EVIDENCE INSUFFICIENT - REQUIRED FIELD",IF(G90="CITED",IF(H90="","EVIDENCE INSUFFICIENT - CITED URL",IF(OR(I90="",I90="UNRESOLVED"),"EVIDENCE INSUFFICIENT - SOURCE ROLE",IF(OR(J90="",K90="",L90=""),"EVIDENCE INSUFFICIENT - PASSAGE","COMPLETE"))),IF(OR(G90="NOT CITED",G90="UNCLEAR"),"COMPLETE","EVIDENCE INSUFFICIENT - CITATION STATUS"))))</x:f>
      </x:c>
      <x:c r="R90" s="47" t="str">
        <x:f>IF(A90="","",IF(NOT(OR(EXACT(C90,"Google Search AI features"),EXACT(C90,"Bing / Microsoft AI experiences"),EXACT(C90,"ChatGPT search"),EXACT(C90,"Other observed answer surface"))),"INVALID - PLATFORM TOKEN",IF(NOT(OR(EXACT(G90,"CITED"),EXACT(G90,"NOT CITED"),EXACT(G90,"UNCLEAR"))),"INVALID - CITATION TOKEN",IF(NOT(OR(EXACT(M90,"MENTIONED"),EXACT(M90,"NOT MENTIONED"),EXACT(M90,"UNCLEAR"))),"INVALID - MENTION TOKEN",IF(NOT(OR(EXACT(N90,"REPRODUCED"),EXACT(N90,"NOT REPRODUCED"),EXACT(N90,"NOT RETESTED"))),"INVALID - REPRODUCTION TOKEN",IF(COUNTIF($A$6:$A$205,A90)&gt;1,"INVALID - DUPLICATE ID",IF(G90="CITED",IF(AND(I90&lt;&gt;"",NOT(OR(EXACT(I90,"OFFICIAL / FIRST-PARTY AUTHORITY"),EXACT(I90,"PRIMARY EVIDENCE"),EXACT(I90,"SPECIALIST INTERPRETATION"),EXACT(I90,"PUBLISHER / REFERENCE"),EXACT(I90,"COMMERCIAL SOURCE"),EXACT(I90,"COMMUNITY / WITNESS"),EXACT(I90,"DIRECTORY / MARKETPLACE"),EXACT(I90,"UNRESOLVED"),EXACT(I90,"NOT APPLICABLE")))),"INVALID - SOURCE ROLE TOKEN",IF(AND(L90&lt;&gt;"",NOT(OR(EXACT(L90,"ENTAILS"),EXACT(L90,"PARTIAL"),EXACT(L90,"CONTEXT"),EXACT(L90,"CONTRADICTS"),EXACT(L90,"STALE / JURISDICTION MISMATCH"),EXACT(L90,"ORPHAN / CIRCULAR"),EXACT(L90,"NOT CHECKED"),EXACT(L90,"NOT APPLICABLE")))),"INVALID - SUPPORT TOKEN",IF(OR(I90="NOT APPLICABLE",L90="NOT APPLICABLE"),"INVALID - CITED DETAIL CONTRADICTION","VALID"))),IF(G90="NOT CITED",IF(OR(H90&lt;&gt;"",J90&lt;&gt;"",K90&lt;&gt;"",AND(I90&lt;&gt;"NOT APPLICABLE",I90&lt;&gt;""),AND(L90&lt;&gt;"NOT APPLICABLE",L90&lt;&gt;"")),"INVALID - NOT CITED DETAIL CONTRADICTION","VALID"),IF(G90="UNCLEAR",IF(OR(H90&lt;&gt;"",J90&lt;&gt;"",K90&lt;&gt;"",AND(I90&lt;&gt;"NOT APPLICABLE",I90&lt;&gt;""),AND(L90&lt;&gt;"NOT APPLICABLE",L90&lt;&gt;"")),"INVALID - UNCLEAR DETAIL CONTRADICTION","VALID"),"INVALID - CITATION TOKEN")))))))))</x:f>
      </x:c>
      <x:c r="S90" s="47" t="str">
        <x:f>IF(A90="","",IF(P90&lt;&gt;"SCOPE MATCH",P90,IF(R90&lt;&gt;"VALID",R90,IF(Q90&lt;&gt;"COMPLETE",Q90,IF(G90="UNCLEAR","EVIDENCE INSUFFICIENT - CITATION PRESENCE",IF(G90="NOT CITED","NO CITATION OBSERVED",IF(L90="NOT CHECKED","EVIDENCE INSUFFICIENT - PASSAGE",IF(L90="CONTRADICTS","CITATION SUPPORT CONTRADICTED",IF(L90="ORPHAN / CIRCULAR","EVIDENCE INSUFFICIENT - PROVENANCE",IF(L90="STALE / JURISDICTION MISMATCH","CITATION SUPPORT STALE / MISMATCHED",IF(L90="CONTEXT","CITATION CONTEXT ONLY",IF(L90="PARTIAL","CITATION SUPPORT PARTIAL",IF(AND(L90="ENTAILS",N90="REPRODUCED"),"REPEATABLE WITHIN SAMPLE",IF(AND(L90="ENTAILS",N90="NOT REPRODUCED"),"CITATION SUPPORT VERIFIED - NOT REPRODUCED",IF(L90="ENTAILS","CITATION SUPPORT VERIFIED","EVIDENCE INSUFFICIENT")))))))))))))))</x:f>
      </x:c>
      <x:c r="T90" s="47" t="str">
        <x:f>IF(A90="","",IF(OR(LEFT(S90,21)="EVIDENCE INSUFFICIENT",LEFT(S90,7)="INVALID"),"NOT READY","READY"))</x:f>
      </x:c>
    </x:row>
    <x:row r="91">
      <x:c r="A91" s="39"/>
      <x:c r="B91" s="39"/>
      <x:c r="C91" s="39"/>
      <x:c r="D91" s="39"/>
      <x:c r="E91" s="52"/>
      <x:c r="F91" s="39"/>
      <x:c r="G91" s="39"/>
      <x:c r="H91" s="39"/>
      <x:c r="I91" s="39"/>
      <x:c r="J91" s="39"/>
      <x:c r="K91" s="39"/>
      <x:c r="L91" s="39"/>
      <x:c r="M91" s="39"/>
      <x:c r="N91" s="39"/>
      <x:c r="O91" s="39"/>
      <x:c r="P91" s="47" t="str">
        <x:f>IF(A91="","",IF(OR(B91="",C91="",D91="",E91=""),"EVIDENCE INSUFFICIENT - SCOPE FIELD",IF(AND(C91=START!$B$6,D91=START!$B$7,E91&gt;=START!$B$8,E91&lt;=START!$B$9),"SCOPE MATCH","INVALID - OUT OF SCOPE")))</x:f>
      </x:c>
      <x:c r="Q91" s="47" t="str">
        <x:f>IF(A91="","",IF(OR(B91="",C91="",D91="",E91="",F91="",G91="",M91="",N91="",O91=""),"EVIDENCE INSUFFICIENT - REQUIRED FIELD",IF(G91="CITED",IF(H91="","EVIDENCE INSUFFICIENT - CITED URL",IF(OR(I91="",I91="UNRESOLVED"),"EVIDENCE INSUFFICIENT - SOURCE ROLE",IF(OR(J91="",K91="",L91=""),"EVIDENCE INSUFFICIENT - PASSAGE","COMPLETE"))),IF(OR(G91="NOT CITED",G91="UNCLEAR"),"COMPLETE","EVIDENCE INSUFFICIENT - CITATION STATUS"))))</x:f>
      </x:c>
      <x:c r="R91" s="47" t="str">
        <x:f>IF(A91="","",IF(NOT(OR(EXACT(C91,"Google Search AI features"),EXACT(C91,"Bing / Microsoft AI experiences"),EXACT(C91,"ChatGPT search"),EXACT(C91,"Other observed answer surface"))),"INVALID - PLATFORM TOKEN",IF(NOT(OR(EXACT(G91,"CITED"),EXACT(G91,"NOT CITED"),EXACT(G91,"UNCLEAR"))),"INVALID - CITATION TOKEN",IF(NOT(OR(EXACT(M91,"MENTIONED"),EXACT(M91,"NOT MENTIONED"),EXACT(M91,"UNCLEAR"))),"INVALID - MENTION TOKEN",IF(NOT(OR(EXACT(N91,"REPRODUCED"),EXACT(N91,"NOT REPRODUCED"),EXACT(N91,"NOT RETESTED"))),"INVALID - REPRODUCTION TOKEN",IF(COUNTIF($A$6:$A$205,A91)&gt;1,"INVALID - DUPLICATE ID",IF(G91="CITED",IF(AND(I91&lt;&gt;"",NOT(OR(EXACT(I91,"OFFICIAL / FIRST-PARTY AUTHORITY"),EXACT(I91,"PRIMARY EVIDENCE"),EXACT(I91,"SPECIALIST INTERPRETATION"),EXACT(I91,"PUBLISHER / REFERENCE"),EXACT(I91,"COMMERCIAL SOURCE"),EXACT(I91,"COMMUNITY / WITNESS"),EXACT(I91,"DIRECTORY / MARKETPLACE"),EXACT(I91,"UNRESOLVED"),EXACT(I91,"NOT APPLICABLE")))),"INVALID - SOURCE ROLE TOKEN",IF(AND(L91&lt;&gt;"",NOT(OR(EXACT(L91,"ENTAILS"),EXACT(L91,"PARTIAL"),EXACT(L91,"CONTEXT"),EXACT(L91,"CONTRADICTS"),EXACT(L91,"STALE / JURISDICTION MISMATCH"),EXACT(L91,"ORPHAN / CIRCULAR"),EXACT(L91,"NOT CHECKED"),EXACT(L91,"NOT APPLICABLE")))),"INVALID - SUPPORT TOKEN",IF(OR(I91="NOT APPLICABLE",L91="NOT APPLICABLE"),"INVALID - CITED DETAIL CONTRADICTION","VALID"))),IF(G91="NOT CITED",IF(OR(H91&lt;&gt;"",J91&lt;&gt;"",K91&lt;&gt;"",AND(I91&lt;&gt;"NOT APPLICABLE",I91&lt;&gt;""),AND(L91&lt;&gt;"NOT APPLICABLE",L91&lt;&gt;"")),"INVALID - NOT CITED DETAIL CONTRADICTION","VALID"),IF(G91="UNCLEAR",IF(OR(H91&lt;&gt;"",J91&lt;&gt;"",K91&lt;&gt;"",AND(I91&lt;&gt;"NOT APPLICABLE",I91&lt;&gt;""),AND(L91&lt;&gt;"NOT APPLICABLE",L91&lt;&gt;"")),"INVALID - UNCLEAR DETAIL CONTRADICTION","VALID"),"INVALID - CITATION TOKEN")))))))))</x:f>
      </x:c>
      <x:c r="S91" s="47" t="str">
        <x:f>IF(A91="","",IF(P91&lt;&gt;"SCOPE MATCH",P91,IF(R91&lt;&gt;"VALID",R91,IF(Q91&lt;&gt;"COMPLETE",Q91,IF(G91="UNCLEAR","EVIDENCE INSUFFICIENT - CITATION PRESENCE",IF(G91="NOT CITED","NO CITATION OBSERVED",IF(L91="NOT CHECKED","EVIDENCE INSUFFICIENT - PASSAGE",IF(L91="CONTRADICTS","CITATION SUPPORT CONTRADICTED",IF(L91="ORPHAN / CIRCULAR","EVIDENCE INSUFFICIENT - PROVENANCE",IF(L91="STALE / JURISDICTION MISMATCH","CITATION SUPPORT STALE / MISMATCHED",IF(L91="CONTEXT","CITATION CONTEXT ONLY",IF(L91="PARTIAL","CITATION SUPPORT PARTIAL",IF(AND(L91="ENTAILS",N91="REPRODUCED"),"REPEATABLE WITHIN SAMPLE",IF(AND(L91="ENTAILS",N91="NOT REPRODUCED"),"CITATION SUPPORT VERIFIED - NOT REPRODUCED",IF(L91="ENTAILS","CITATION SUPPORT VERIFIED","EVIDENCE INSUFFICIENT")))))))))))))))</x:f>
      </x:c>
      <x:c r="T91" s="47" t="str">
        <x:f>IF(A91="","",IF(OR(LEFT(S91,21)="EVIDENCE INSUFFICIENT",LEFT(S91,7)="INVALID"),"NOT READY","READY"))</x:f>
      </x:c>
    </x:row>
    <x:row r="92">
      <x:c r="A92" s="39"/>
      <x:c r="B92" s="39"/>
      <x:c r="C92" s="39"/>
      <x:c r="D92" s="39"/>
      <x:c r="E92" s="52"/>
      <x:c r="F92" s="39"/>
      <x:c r="G92" s="39"/>
      <x:c r="H92" s="39"/>
      <x:c r="I92" s="39"/>
      <x:c r="J92" s="39"/>
      <x:c r="K92" s="39"/>
      <x:c r="L92" s="39"/>
      <x:c r="M92" s="39"/>
      <x:c r="N92" s="39"/>
      <x:c r="O92" s="39"/>
      <x:c r="P92" s="47" t="str">
        <x:f>IF(A92="","",IF(OR(B92="",C92="",D92="",E92=""),"EVIDENCE INSUFFICIENT - SCOPE FIELD",IF(AND(C92=START!$B$6,D92=START!$B$7,E92&gt;=START!$B$8,E92&lt;=START!$B$9),"SCOPE MATCH","INVALID - OUT OF SCOPE")))</x:f>
      </x:c>
      <x:c r="Q92" s="47" t="str">
        <x:f>IF(A92="","",IF(OR(B92="",C92="",D92="",E92="",F92="",G92="",M92="",N92="",O92=""),"EVIDENCE INSUFFICIENT - REQUIRED FIELD",IF(G92="CITED",IF(H92="","EVIDENCE INSUFFICIENT - CITED URL",IF(OR(I92="",I92="UNRESOLVED"),"EVIDENCE INSUFFICIENT - SOURCE ROLE",IF(OR(J92="",K92="",L92=""),"EVIDENCE INSUFFICIENT - PASSAGE","COMPLETE"))),IF(OR(G92="NOT CITED",G92="UNCLEAR"),"COMPLETE","EVIDENCE INSUFFICIENT - CITATION STATUS"))))</x:f>
      </x:c>
      <x:c r="R92" s="47" t="str">
        <x:f>IF(A92="","",IF(NOT(OR(EXACT(C92,"Google Search AI features"),EXACT(C92,"Bing / Microsoft AI experiences"),EXACT(C92,"ChatGPT search"),EXACT(C92,"Other observed answer surface"))),"INVALID - PLATFORM TOKEN",IF(NOT(OR(EXACT(G92,"CITED"),EXACT(G92,"NOT CITED"),EXACT(G92,"UNCLEAR"))),"INVALID - CITATION TOKEN",IF(NOT(OR(EXACT(M92,"MENTIONED"),EXACT(M92,"NOT MENTIONED"),EXACT(M92,"UNCLEAR"))),"INVALID - MENTION TOKEN",IF(NOT(OR(EXACT(N92,"REPRODUCED"),EXACT(N92,"NOT REPRODUCED"),EXACT(N92,"NOT RETESTED"))),"INVALID - REPRODUCTION TOKEN",IF(COUNTIF($A$6:$A$205,A92)&gt;1,"INVALID - DUPLICATE ID",IF(G92="CITED",IF(AND(I92&lt;&gt;"",NOT(OR(EXACT(I92,"OFFICIAL / FIRST-PARTY AUTHORITY"),EXACT(I92,"PRIMARY EVIDENCE"),EXACT(I92,"SPECIALIST INTERPRETATION"),EXACT(I92,"PUBLISHER / REFERENCE"),EXACT(I92,"COMMERCIAL SOURCE"),EXACT(I92,"COMMUNITY / WITNESS"),EXACT(I92,"DIRECTORY / MARKETPLACE"),EXACT(I92,"UNRESOLVED"),EXACT(I92,"NOT APPLICABLE")))),"INVALID - SOURCE ROLE TOKEN",IF(AND(L92&lt;&gt;"",NOT(OR(EXACT(L92,"ENTAILS"),EXACT(L92,"PARTIAL"),EXACT(L92,"CONTEXT"),EXACT(L92,"CONTRADICTS"),EXACT(L92,"STALE / JURISDICTION MISMATCH"),EXACT(L92,"ORPHAN / CIRCULAR"),EXACT(L92,"NOT CHECKED"),EXACT(L92,"NOT APPLICABLE")))),"INVALID - SUPPORT TOKEN",IF(OR(I92="NOT APPLICABLE",L92="NOT APPLICABLE"),"INVALID - CITED DETAIL CONTRADICTION","VALID"))),IF(G92="NOT CITED",IF(OR(H92&lt;&gt;"",J92&lt;&gt;"",K92&lt;&gt;"",AND(I92&lt;&gt;"NOT APPLICABLE",I92&lt;&gt;""),AND(L92&lt;&gt;"NOT APPLICABLE",L92&lt;&gt;"")),"INVALID - NOT CITED DETAIL CONTRADICTION","VALID"),IF(G92="UNCLEAR",IF(OR(H92&lt;&gt;"",J92&lt;&gt;"",K92&lt;&gt;"",AND(I92&lt;&gt;"NOT APPLICABLE",I92&lt;&gt;""),AND(L92&lt;&gt;"NOT APPLICABLE",L92&lt;&gt;"")),"INVALID - UNCLEAR DETAIL CONTRADICTION","VALID"),"INVALID - CITATION TOKEN")))))))))</x:f>
      </x:c>
      <x:c r="S92" s="47" t="str">
        <x:f>IF(A92="","",IF(P92&lt;&gt;"SCOPE MATCH",P92,IF(R92&lt;&gt;"VALID",R92,IF(Q92&lt;&gt;"COMPLETE",Q92,IF(G92="UNCLEAR","EVIDENCE INSUFFICIENT - CITATION PRESENCE",IF(G92="NOT CITED","NO CITATION OBSERVED",IF(L92="NOT CHECKED","EVIDENCE INSUFFICIENT - PASSAGE",IF(L92="CONTRADICTS","CITATION SUPPORT CONTRADICTED",IF(L92="ORPHAN / CIRCULAR","EVIDENCE INSUFFICIENT - PROVENANCE",IF(L92="STALE / JURISDICTION MISMATCH","CITATION SUPPORT STALE / MISMATCHED",IF(L92="CONTEXT","CITATION CONTEXT ONLY",IF(L92="PARTIAL","CITATION SUPPORT PARTIAL",IF(AND(L92="ENTAILS",N92="REPRODUCED"),"REPEATABLE WITHIN SAMPLE",IF(AND(L92="ENTAILS",N92="NOT REPRODUCED"),"CITATION SUPPORT VERIFIED - NOT REPRODUCED",IF(L92="ENTAILS","CITATION SUPPORT VERIFIED","EVIDENCE INSUFFICIENT")))))))))))))))</x:f>
      </x:c>
      <x:c r="T92" s="47" t="str">
        <x:f>IF(A92="","",IF(OR(LEFT(S92,21)="EVIDENCE INSUFFICIENT",LEFT(S92,7)="INVALID"),"NOT READY","READY"))</x:f>
      </x:c>
    </x:row>
    <x:row r="93">
      <x:c r="A93" s="39"/>
      <x:c r="B93" s="39"/>
      <x:c r="C93" s="39"/>
      <x:c r="D93" s="39"/>
      <x:c r="E93" s="52"/>
      <x:c r="F93" s="39"/>
      <x:c r="G93" s="39"/>
      <x:c r="H93" s="39"/>
      <x:c r="I93" s="39"/>
      <x:c r="J93" s="39"/>
      <x:c r="K93" s="39"/>
      <x:c r="L93" s="39"/>
      <x:c r="M93" s="39"/>
      <x:c r="N93" s="39"/>
      <x:c r="O93" s="39"/>
      <x:c r="P93" s="47" t="str">
        <x:f>IF(A93="","",IF(OR(B93="",C93="",D93="",E93=""),"EVIDENCE INSUFFICIENT - SCOPE FIELD",IF(AND(C93=START!$B$6,D93=START!$B$7,E93&gt;=START!$B$8,E93&lt;=START!$B$9),"SCOPE MATCH","INVALID - OUT OF SCOPE")))</x:f>
      </x:c>
      <x:c r="Q93" s="47" t="str">
        <x:f>IF(A93="","",IF(OR(B93="",C93="",D93="",E93="",F93="",G93="",M93="",N93="",O93=""),"EVIDENCE INSUFFICIENT - REQUIRED FIELD",IF(G93="CITED",IF(H93="","EVIDENCE INSUFFICIENT - CITED URL",IF(OR(I93="",I93="UNRESOLVED"),"EVIDENCE INSUFFICIENT - SOURCE ROLE",IF(OR(J93="",K93="",L93=""),"EVIDENCE INSUFFICIENT - PASSAGE","COMPLETE"))),IF(OR(G93="NOT CITED",G93="UNCLEAR"),"COMPLETE","EVIDENCE INSUFFICIENT - CITATION STATUS"))))</x:f>
      </x:c>
      <x:c r="R93" s="47" t="str">
        <x:f>IF(A93="","",IF(NOT(OR(EXACT(C93,"Google Search AI features"),EXACT(C93,"Bing / Microsoft AI experiences"),EXACT(C93,"ChatGPT search"),EXACT(C93,"Other observed answer surface"))),"INVALID - PLATFORM TOKEN",IF(NOT(OR(EXACT(G93,"CITED"),EXACT(G93,"NOT CITED"),EXACT(G93,"UNCLEAR"))),"INVALID - CITATION TOKEN",IF(NOT(OR(EXACT(M93,"MENTIONED"),EXACT(M93,"NOT MENTIONED"),EXACT(M93,"UNCLEAR"))),"INVALID - MENTION TOKEN",IF(NOT(OR(EXACT(N93,"REPRODUCED"),EXACT(N93,"NOT REPRODUCED"),EXACT(N93,"NOT RETESTED"))),"INVALID - REPRODUCTION TOKEN",IF(COUNTIF($A$6:$A$205,A93)&gt;1,"INVALID - DUPLICATE ID",IF(G93="CITED",IF(AND(I93&lt;&gt;"",NOT(OR(EXACT(I93,"OFFICIAL / FIRST-PARTY AUTHORITY"),EXACT(I93,"PRIMARY EVIDENCE"),EXACT(I93,"SPECIALIST INTERPRETATION"),EXACT(I93,"PUBLISHER / REFERENCE"),EXACT(I93,"COMMERCIAL SOURCE"),EXACT(I93,"COMMUNITY / WITNESS"),EXACT(I93,"DIRECTORY / MARKETPLACE"),EXACT(I93,"UNRESOLVED"),EXACT(I93,"NOT APPLICABLE")))),"INVALID - SOURCE ROLE TOKEN",IF(AND(L93&lt;&gt;"",NOT(OR(EXACT(L93,"ENTAILS"),EXACT(L93,"PARTIAL"),EXACT(L93,"CONTEXT"),EXACT(L93,"CONTRADICTS"),EXACT(L93,"STALE / JURISDICTION MISMATCH"),EXACT(L93,"ORPHAN / CIRCULAR"),EXACT(L93,"NOT CHECKED"),EXACT(L93,"NOT APPLICABLE")))),"INVALID - SUPPORT TOKEN",IF(OR(I93="NOT APPLICABLE",L93="NOT APPLICABLE"),"INVALID - CITED DETAIL CONTRADICTION","VALID"))),IF(G93="NOT CITED",IF(OR(H93&lt;&gt;"",J93&lt;&gt;"",K93&lt;&gt;"",AND(I93&lt;&gt;"NOT APPLICABLE",I93&lt;&gt;""),AND(L93&lt;&gt;"NOT APPLICABLE",L93&lt;&gt;"")),"INVALID - NOT CITED DETAIL CONTRADICTION","VALID"),IF(G93="UNCLEAR",IF(OR(H93&lt;&gt;"",J93&lt;&gt;"",K93&lt;&gt;"",AND(I93&lt;&gt;"NOT APPLICABLE",I93&lt;&gt;""),AND(L93&lt;&gt;"NOT APPLICABLE",L93&lt;&gt;"")),"INVALID - UNCLEAR DETAIL CONTRADICTION","VALID"),"INVALID - CITATION TOKEN")))))))))</x:f>
      </x:c>
      <x:c r="S93" s="47" t="str">
        <x:f>IF(A93="","",IF(P93&lt;&gt;"SCOPE MATCH",P93,IF(R93&lt;&gt;"VALID",R93,IF(Q93&lt;&gt;"COMPLETE",Q93,IF(G93="UNCLEAR","EVIDENCE INSUFFICIENT - CITATION PRESENCE",IF(G93="NOT CITED","NO CITATION OBSERVED",IF(L93="NOT CHECKED","EVIDENCE INSUFFICIENT - PASSAGE",IF(L93="CONTRADICTS","CITATION SUPPORT CONTRADICTED",IF(L93="ORPHAN / CIRCULAR","EVIDENCE INSUFFICIENT - PROVENANCE",IF(L93="STALE / JURISDICTION MISMATCH","CITATION SUPPORT STALE / MISMATCHED",IF(L93="CONTEXT","CITATION CONTEXT ONLY",IF(L93="PARTIAL","CITATION SUPPORT PARTIAL",IF(AND(L93="ENTAILS",N93="REPRODUCED"),"REPEATABLE WITHIN SAMPLE",IF(AND(L93="ENTAILS",N93="NOT REPRODUCED"),"CITATION SUPPORT VERIFIED - NOT REPRODUCED",IF(L93="ENTAILS","CITATION SUPPORT VERIFIED","EVIDENCE INSUFFICIENT")))))))))))))))</x:f>
      </x:c>
      <x:c r="T93" s="47" t="str">
        <x:f>IF(A93="","",IF(OR(LEFT(S93,21)="EVIDENCE INSUFFICIENT",LEFT(S93,7)="INVALID"),"NOT READY","READY"))</x:f>
      </x:c>
    </x:row>
    <x:row r="94">
      <x:c r="A94" s="39"/>
      <x:c r="B94" s="39"/>
      <x:c r="C94" s="39"/>
      <x:c r="D94" s="39"/>
      <x:c r="E94" s="52"/>
      <x:c r="F94" s="39"/>
      <x:c r="G94" s="39"/>
      <x:c r="H94" s="39"/>
      <x:c r="I94" s="39"/>
      <x:c r="J94" s="39"/>
      <x:c r="K94" s="39"/>
      <x:c r="L94" s="39"/>
      <x:c r="M94" s="39"/>
      <x:c r="N94" s="39"/>
      <x:c r="O94" s="39"/>
      <x:c r="P94" s="47" t="str">
        <x:f>IF(A94="","",IF(OR(B94="",C94="",D94="",E94=""),"EVIDENCE INSUFFICIENT - SCOPE FIELD",IF(AND(C94=START!$B$6,D94=START!$B$7,E94&gt;=START!$B$8,E94&lt;=START!$B$9),"SCOPE MATCH","INVALID - OUT OF SCOPE")))</x:f>
      </x:c>
      <x:c r="Q94" s="47" t="str">
        <x:f>IF(A94="","",IF(OR(B94="",C94="",D94="",E94="",F94="",G94="",M94="",N94="",O94=""),"EVIDENCE INSUFFICIENT - REQUIRED FIELD",IF(G94="CITED",IF(H94="","EVIDENCE INSUFFICIENT - CITED URL",IF(OR(I94="",I94="UNRESOLVED"),"EVIDENCE INSUFFICIENT - SOURCE ROLE",IF(OR(J94="",K94="",L94=""),"EVIDENCE INSUFFICIENT - PASSAGE","COMPLETE"))),IF(OR(G94="NOT CITED",G94="UNCLEAR"),"COMPLETE","EVIDENCE INSUFFICIENT - CITATION STATUS"))))</x:f>
      </x:c>
      <x:c r="R94" s="47" t="str">
        <x:f>IF(A94="","",IF(NOT(OR(EXACT(C94,"Google Search AI features"),EXACT(C94,"Bing / Microsoft AI experiences"),EXACT(C94,"ChatGPT search"),EXACT(C94,"Other observed answer surface"))),"INVALID - PLATFORM TOKEN",IF(NOT(OR(EXACT(G94,"CITED"),EXACT(G94,"NOT CITED"),EXACT(G94,"UNCLEAR"))),"INVALID - CITATION TOKEN",IF(NOT(OR(EXACT(M94,"MENTIONED"),EXACT(M94,"NOT MENTIONED"),EXACT(M94,"UNCLEAR"))),"INVALID - MENTION TOKEN",IF(NOT(OR(EXACT(N94,"REPRODUCED"),EXACT(N94,"NOT REPRODUCED"),EXACT(N94,"NOT RETESTED"))),"INVALID - REPRODUCTION TOKEN",IF(COUNTIF($A$6:$A$205,A94)&gt;1,"INVALID - DUPLICATE ID",IF(G94="CITED",IF(AND(I94&lt;&gt;"",NOT(OR(EXACT(I94,"OFFICIAL / FIRST-PARTY AUTHORITY"),EXACT(I94,"PRIMARY EVIDENCE"),EXACT(I94,"SPECIALIST INTERPRETATION"),EXACT(I94,"PUBLISHER / REFERENCE"),EXACT(I94,"COMMERCIAL SOURCE"),EXACT(I94,"COMMUNITY / WITNESS"),EXACT(I94,"DIRECTORY / MARKETPLACE"),EXACT(I94,"UNRESOLVED"),EXACT(I94,"NOT APPLICABLE")))),"INVALID - SOURCE ROLE TOKEN",IF(AND(L94&lt;&gt;"",NOT(OR(EXACT(L94,"ENTAILS"),EXACT(L94,"PARTIAL"),EXACT(L94,"CONTEXT"),EXACT(L94,"CONTRADICTS"),EXACT(L94,"STALE / JURISDICTION MISMATCH"),EXACT(L94,"ORPHAN / CIRCULAR"),EXACT(L94,"NOT CHECKED"),EXACT(L94,"NOT APPLICABLE")))),"INVALID - SUPPORT TOKEN",IF(OR(I94="NOT APPLICABLE",L94="NOT APPLICABLE"),"INVALID - CITED DETAIL CONTRADICTION","VALID"))),IF(G94="NOT CITED",IF(OR(H94&lt;&gt;"",J94&lt;&gt;"",K94&lt;&gt;"",AND(I94&lt;&gt;"NOT APPLICABLE",I94&lt;&gt;""),AND(L94&lt;&gt;"NOT APPLICABLE",L94&lt;&gt;"")),"INVALID - NOT CITED DETAIL CONTRADICTION","VALID"),IF(G94="UNCLEAR",IF(OR(H94&lt;&gt;"",J94&lt;&gt;"",K94&lt;&gt;"",AND(I94&lt;&gt;"NOT APPLICABLE",I94&lt;&gt;""),AND(L94&lt;&gt;"NOT APPLICABLE",L94&lt;&gt;"")),"INVALID - UNCLEAR DETAIL CONTRADICTION","VALID"),"INVALID - CITATION TOKEN")))))))))</x:f>
      </x:c>
      <x:c r="S94" s="47" t="str">
        <x:f>IF(A94="","",IF(P94&lt;&gt;"SCOPE MATCH",P94,IF(R94&lt;&gt;"VALID",R94,IF(Q94&lt;&gt;"COMPLETE",Q94,IF(G94="UNCLEAR","EVIDENCE INSUFFICIENT - CITATION PRESENCE",IF(G94="NOT CITED","NO CITATION OBSERVED",IF(L94="NOT CHECKED","EVIDENCE INSUFFICIENT - PASSAGE",IF(L94="CONTRADICTS","CITATION SUPPORT CONTRADICTED",IF(L94="ORPHAN / CIRCULAR","EVIDENCE INSUFFICIENT - PROVENANCE",IF(L94="STALE / JURISDICTION MISMATCH","CITATION SUPPORT STALE / MISMATCHED",IF(L94="CONTEXT","CITATION CONTEXT ONLY",IF(L94="PARTIAL","CITATION SUPPORT PARTIAL",IF(AND(L94="ENTAILS",N94="REPRODUCED"),"REPEATABLE WITHIN SAMPLE",IF(AND(L94="ENTAILS",N94="NOT REPRODUCED"),"CITATION SUPPORT VERIFIED - NOT REPRODUCED",IF(L94="ENTAILS","CITATION SUPPORT VERIFIED","EVIDENCE INSUFFICIENT")))))))))))))))</x:f>
      </x:c>
      <x:c r="T94" s="47" t="str">
        <x:f>IF(A94="","",IF(OR(LEFT(S94,21)="EVIDENCE INSUFFICIENT",LEFT(S94,7)="INVALID"),"NOT READY","READY"))</x:f>
      </x:c>
    </x:row>
    <x:row r="95">
      <x:c r="A95" s="39"/>
      <x:c r="B95" s="39"/>
      <x:c r="C95" s="39"/>
      <x:c r="D95" s="39"/>
      <x:c r="E95" s="52"/>
      <x:c r="F95" s="39"/>
      <x:c r="G95" s="39"/>
      <x:c r="H95" s="39"/>
      <x:c r="I95" s="39"/>
      <x:c r="J95" s="39"/>
      <x:c r="K95" s="39"/>
      <x:c r="L95" s="39"/>
      <x:c r="M95" s="39"/>
      <x:c r="N95" s="39"/>
      <x:c r="O95" s="39"/>
      <x:c r="P95" s="47" t="str">
        <x:f>IF(A95="","",IF(OR(B95="",C95="",D95="",E95=""),"EVIDENCE INSUFFICIENT - SCOPE FIELD",IF(AND(C95=START!$B$6,D95=START!$B$7,E95&gt;=START!$B$8,E95&lt;=START!$B$9),"SCOPE MATCH","INVALID - OUT OF SCOPE")))</x:f>
      </x:c>
      <x:c r="Q95" s="47" t="str">
        <x:f>IF(A95="","",IF(OR(B95="",C95="",D95="",E95="",F95="",G95="",M95="",N95="",O95=""),"EVIDENCE INSUFFICIENT - REQUIRED FIELD",IF(G95="CITED",IF(H95="","EVIDENCE INSUFFICIENT - CITED URL",IF(OR(I95="",I95="UNRESOLVED"),"EVIDENCE INSUFFICIENT - SOURCE ROLE",IF(OR(J95="",K95="",L95=""),"EVIDENCE INSUFFICIENT - PASSAGE","COMPLETE"))),IF(OR(G95="NOT CITED",G95="UNCLEAR"),"COMPLETE","EVIDENCE INSUFFICIENT - CITATION STATUS"))))</x:f>
      </x:c>
      <x:c r="R95" s="47" t="str">
        <x:f>IF(A95="","",IF(NOT(OR(EXACT(C95,"Google Search AI features"),EXACT(C95,"Bing / Microsoft AI experiences"),EXACT(C95,"ChatGPT search"),EXACT(C95,"Other observed answer surface"))),"INVALID - PLATFORM TOKEN",IF(NOT(OR(EXACT(G95,"CITED"),EXACT(G95,"NOT CITED"),EXACT(G95,"UNCLEAR"))),"INVALID - CITATION TOKEN",IF(NOT(OR(EXACT(M95,"MENTIONED"),EXACT(M95,"NOT MENTIONED"),EXACT(M95,"UNCLEAR"))),"INVALID - MENTION TOKEN",IF(NOT(OR(EXACT(N95,"REPRODUCED"),EXACT(N95,"NOT REPRODUCED"),EXACT(N95,"NOT RETESTED"))),"INVALID - REPRODUCTION TOKEN",IF(COUNTIF($A$6:$A$205,A95)&gt;1,"INVALID - DUPLICATE ID",IF(G95="CITED",IF(AND(I95&lt;&gt;"",NOT(OR(EXACT(I95,"OFFICIAL / FIRST-PARTY AUTHORITY"),EXACT(I95,"PRIMARY EVIDENCE"),EXACT(I95,"SPECIALIST INTERPRETATION"),EXACT(I95,"PUBLISHER / REFERENCE"),EXACT(I95,"COMMERCIAL SOURCE"),EXACT(I95,"COMMUNITY / WITNESS"),EXACT(I95,"DIRECTORY / MARKETPLACE"),EXACT(I95,"UNRESOLVED"),EXACT(I95,"NOT APPLICABLE")))),"INVALID - SOURCE ROLE TOKEN",IF(AND(L95&lt;&gt;"",NOT(OR(EXACT(L95,"ENTAILS"),EXACT(L95,"PARTIAL"),EXACT(L95,"CONTEXT"),EXACT(L95,"CONTRADICTS"),EXACT(L95,"STALE / JURISDICTION MISMATCH"),EXACT(L95,"ORPHAN / CIRCULAR"),EXACT(L95,"NOT CHECKED"),EXACT(L95,"NOT APPLICABLE")))),"INVALID - SUPPORT TOKEN",IF(OR(I95="NOT APPLICABLE",L95="NOT APPLICABLE"),"INVALID - CITED DETAIL CONTRADICTION","VALID"))),IF(G95="NOT CITED",IF(OR(H95&lt;&gt;"",J95&lt;&gt;"",K95&lt;&gt;"",AND(I95&lt;&gt;"NOT APPLICABLE",I95&lt;&gt;""),AND(L95&lt;&gt;"NOT APPLICABLE",L95&lt;&gt;"")),"INVALID - NOT CITED DETAIL CONTRADICTION","VALID"),IF(G95="UNCLEAR",IF(OR(H95&lt;&gt;"",J95&lt;&gt;"",K95&lt;&gt;"",AND(I95&lt;&gt;"NOT APPLICABLE",I95&lt;&gt;""),AND(L95&lt;&gt;"NOT APPLICABLE",L95&lt;&gt;"")),"INVALID - UNCLEAR DETAIL CONTRADICTION","VALID"),"INVALID - CITATION TOKEN")))))))))</x:f>
      </x:c>
      <x:c r="S95" s="47" t="str">
        <x:f>IF(A95="","",IF(P95&lt;&gt;"SCOPE MATCH",P95,IF(R95&lt;&gt;"VALID",R95,IF(Q95&lt;&gt;"COMPLETE",Q95,IF(G95="UNCLEAR","EVIDENCE INSUFFICIENT - CITATION PRESENCE",IF(G95="NOT CITED","NO CITATION OBSERVED",IF(L95="NOT CHECKED","EVIDENCE INSUFFICIENT - PASSAGE",IF(L95="CONTRADICTS","CITATION SUPPORT CONTRADICTED",IF(L95="ORPHAN / CIRCULAR","EVIDENCE INSUFFICIENT - PROVENANCE",IF(L95="STALE / JURISDICTION MISMATCH","CITATION SUPPORT STALE / MISMATCHED",IF(L95="CONTEXT","CITATION CONTEXT ONLY",IF(L95="PARTIAL","CITATION SUPPORT PARTIAL",IF(AND(L95="ENTAILS",N95="REPRODUCED"),"REPEATABLE WITHIN SAMPLE",IF(AND(L95="ENTAILS",N95="NOT REPRODUCED"),"CITATION SUPPORT VERIFIED - NOT REPRODUCED",IF(L95="ENTAILS","CITATION SUPPORT VERIFIED","EVIDENCE INSUFFICIENT")))))))))))))))</x:f>
      </x:c>
      <x:c r="T95" s="47" t="str">
        <x:f>IF(A95="","",IF(OR(LEFT(S95,21)="EVIDENCE INSUFFICIENT",LEFT(S95,7)="INVALID"),"NOT READY","READY"))</x:f>
      </x:c>
    </x:row>
    <x:row r="96">
      <x:c r="A96" s="39"/>
      <x:c r="B96" s="39"/>
      <x:c r="C96" s="39"/>
      <x:c r="D96" s="39"/>
      <x:c r="E96" s="52"/>
      <x:c r="F96" s="39"/>
      <x:c r="G96" s="39"/>
      <x:c r="H96" s="39"/>
      <x:c r="I96" s="39"/>
      <x:c r="J96" s="39"/>
      <x:c r="K96" s="39"/>
      <x:c r="L96" s="39"/>
      <x:c r="M96" s="39"/>
      <x:c r="N96" s="39"/>
      <x:c r="O96" s="39"/>
      <x:c r="P96" s="47" t="str">
        <x:f>IF(A96="","",IF(OR(B96="",C96="",D96="",E96=""),"EVIDENCE INSUFFICIENT - SCOPE FIELD",IF(AND(C96=START!$B$6,D96=START!$B$7,E96&gt;=START!$B$8,E96&lt;=START!$B$9),"SCOPE MATCH","INVALID - OUT OF SCOPE")))</x:f>
      </x:c>
      <x:c r="Q96" s="47" t="str">
        <x:f>IF(A96="","",IF(OR(B96="",C96="",D96="",E96="",F96="",G96="",M96="",N96="",O96=""),"EVIDENCE INSUFFICIENT - REQUIRED FIELD",IF(G96="CITED",IF(H96="","EVIDENCE INSUFFICIENT - CITED URL",IF(OR(I96="",I96="UNRESOLVED"),"EVIDENCE INSUFFICIENT - SOURCE ROLE",IF(OR(J96="",K96="",L96=""),"EVIDENCE INSUFFICIENT - PASSAGE","COMPLETE"))),IF(OR(G96="NOT CITED",G96="UNCLEAR"),"COMPLETE","EVIDENCE INSUFFICIENT - CITATION STATUS"))))</x:f>
      </x:c>
      <x:c r="R96" s="47" t="str">
        <x:f>IF(A96="","",IF(NOT(OR(EXACT(C96,"Google Search AI features"),EXACT(C96,"Bing / Microsoft AI experiences"),EXACT(C96,"ChatGPT search"),EXACT(C96,"Other observed answer surface"))),"INVALID - PLATFORM TOKEN",IF(NOT(OR(EXACT(G96,"CITED"),EXACT(G96,"NOT CITED"),EXACT(G96,"UNCLEAR"))),"INVALID - CITATION TOKEN",IF(NOT(OR(EXACT(M96,"MENTIONED"),EXACT(M96,"NOT MENTIONED"),EXACT(M96,"UNCLEAR"))),"INVALID - MENTION TOKEN",IF(NOT(OR(EXACT(N96,"REPRODUCED"),EXACT(N96,"NOT REPRODUCED"),EXACT(N96,"NOT RETESTED"))),"INVALID - REPRODUCTION TOKEN",IF(COUNTIF($A$6:$A$205,A96)&gt;1,"INVALID - DUPLICATE ID",IF(G96="CITED",IF(AND(I96&lt;&gt;"",NOT(OR(EXACT(I96,"OFFICIAL / FIRST-PARTY AUTHORITY"),EXACT(I96,"PRIMARY EVIDENCE"),EXACT(I96,"SPECIALIST INTERPRETATION"),EXACT(I96,"PUBLISHER / REFERENCE"),EXACT(I96,"COMMERCIAL SOURCE"),EXACT(I96,"COMMUNITY / WITNESS"),EXACT(I96,"DIRECTORY / MARKETPLACE"),EXACT(I96,"UNRESOLVED"),EXACT(I96,"NOT APPLICABLE")))),"INVALID - SOURCE ROLE TOKEN",IF(AND(L96&lt;&gt;"",NOT(OR(EXACT(L96,"ENTAILS"),EXACT(L96,"PARTIAL"),EXACT(L96,"CONTEXT"),EXACT(L96,"CONTRADICTS"),EXACT(L96,"STALE / JURISDICTION MISMATCH"),EXACT(L96,"ORPHAN / CIRCULAR"),EXACT(L96,"NOT CHECKED"),EXACT(L96,"NOT APPLICABLE")))),"INVALID - SUPPORT TOKEN",IF(OR(I96="NOT APPLICABLE",L96="NOT APPLICABLE"),"INVALID - CITED DETAIL CONTRADICTION","VALID"))),IF(G96="NOT CITED",IF(OR(H96&lt;&gt;"",J96&lt;&gt;"",K96&lt;&gt;"",AND(I96&lt;&gt;"NOT APPLICABLE",I96&lt;&gt;""),AND(L96&lt;&gt;"NOT APPLICABLE",L96&lt;&gt;"")),"INVALID - NOT CITED DETAIL CONTRADICTION","VALID"),IF(G96="UNCLEAR",IF(OR(H96&lt;&gt;"",J96&lt;&gt;"",K96&lt;&gt;"",AND(I96&lt;&gt;"NOT APPLICABLE",I96&lt;&gt;""),AND(L96&lt;&gt;"NOT APPLICABLE",L96&lt;&gt;"")),"INVALID - UNCLEAR DETAIL CONTRADICTION","VALID"),"INVALID - CITATION TOKEN")))))))))</x:f>
      </x:c>
      <x:c r="S96" s="47" t="str">
        <x:f>IF(A96="","",IF(P96&lt;&gt;"SCOPE MATCH",P96,IF(R96&lt;&gt;"VALID",R96,IF(Q96&lt;&gt;"COMPLETE",Q96,IF(G96="UNCLEAR","EVIDENCE INSUFFICIENT - CITATION PRESENCE",IF(G96="NOT CITED","NO CITATION OBSERVED",IF(L96="NOT CHECKED","EVIDENCE INSUFFICIENT - PASSAGE",IF(L96="CONTRADICTS","CITATION SUPPORT CONTRADICTED",IF(L96="ORPHAN / CIRCULAR","EVIDENCE INSUFFICIENT - PROVENANCE",IF(L96="STALE / JURISDICTION MISMATCH","CITATION SUPPORT STALE / MISMATCHED",IF(L96="CONTEXT","CITATION CONTEXT ONLY",IF(L96="PARTIAL","CITATION SUPPORT PARTIAL",IF(AND(L96="ENTAILS",N96="REPRODUCED"),"REPEATABLE WITHIN SAMPLE",IF(AND(L96="ENTAILS",N96="NOT REPRODUCED"),"CITATION SUPPORT VERIFIED - NOT REPRODUCED",IF(L96="ENTAILS","CITATION SUPPORT VERIFIED","EVIDENCE INSUFFICIENT")))))))))))))))</x:f>
      </x:c>
      <x:c r="T96" s="47" t="str">
        <x:f>IF(A96="","",IF(OR(LEFT(S96,21)="EVIDENCE INSUFFICIENT",LEFT(S96,7)="INVALID"),"NOT READY","READY"))</x:f>
      </x:c>
    </x:row>
    <x:row r="97">
      <x:c r="A97" s="39"/>
      <x:c r="B97" s="39"/>
      <x:c r="C97" s="39"/>
      <x:c r="D97" s="39"/>
      <x:c r="E97" s="52"/>
      <x:c r="F97" s="39"/>
      <x:c r="G97" s="39"/>
      <x:c r="H97" s="39"/>
      <x:c r="I97" s="39"/>
      <x:c r="J97" s="39"/>
      <x:c r="K97" s="39"/>
      <x:c r="L97" s="39"/>
      <x:c r="M97" s="39"/>
      <x:c r="N97" s="39"/>
      <x:c r="O97" s="39"/>
      <x:c r="P97" s="47" t="str">
        <x:f>IF(A97="","",IF(OR(B97="",C97="",D97="",E97=""),"EVIDENCE INSUFFICIENT - SCOPE FIELD",IF(AND(C97=START!$B$6,D97=START!$B$7,E97&gt;=START!$B$8,E97&lt;=START!$B$9),"SCOPE MATCH","INVALID - OUT OF SCOPE")))</x:f>
      </x:c>
      <x:c r="Q97" s="47" t="str">
        <x:f>IF(A97="","",IF(OR(B97="",C97="",D97="",E97="",F97="",G97="",M97="",N97="",O97=""),"EVIDENCE INSUFFICIENT - REQUIRED FIELD",IF(G97="CITED",IF(H97="","EVIDENCE INSUFFICIENT - CITED URL",IF(OR(I97="",I97="UNRESOLVED"),"EVIDENCE INSUFFICIENT - SOURCE ROLE",IF(OR(J97="",K97="",L97=""),"EVIDENCE INSUFFICIENT - PASSAGE","COMPLETE"))),IF(OR(G97="NOT CITED",G97="UNCLEAR"),"COMPLETE","EVIDENCE INSUFFICIENT - CITATION STATUS"))))</x:f>
      </x:c>
      <x:c r="R97" s="47" t="str">
        <x:f>IF(A97="","",IF(NOT(OR(EXACT(C97,"Google Search AI features"),EXACT(C97,"Bing / Microsoft AI experiences"),EXACT(C97,"ChatGPT search"),EXACT(C97,"Other observed answer surface"))),"INVALID - PLATFORM TOKEN",IF(NOT(OR(EXACT(G97,"CITED"),EXACT(G97,"NOT CITED"),EXACT(G97,"UNCLEAR"))),"INVALID - CITATION TOKEN",IF(NOT(OR(EXACT(M97,"MENTIONED"),EXACT(M97,"NOT MENTIONED"),EXACT(M97,"UNCLEAR"))),"INVALID - MENTION TOKEN",IF(NOT(OR(EXACT(N97,"REPRODUCED"),EXACT(N97,"NOT REPRODUCED"),EXACT(N97,"NOT RETESTED"))),"INVALID - REPRODUCTION TOKEN",IF(COUNTIF($A$6:$A$205,A97)&gt;1,"INVALID - DUPLICATE ID",IF(G97="CITED",IF(AND(I97&lt;&gt;"",NOT(OR(EXACT(I97,"OFFICIAL / FIRST-PARTY AUTHORITY"),EXACT(I97,"PRIMARY EVIDENCE"),EXACT(I97,"SPECIALIST INTERPRETATION"),EXACT(I97,"PUBLISHER / REFERENCE"),EXACT(I97,"COMMERCIAL SOURCE"),EXACT(I97,"COMMUNITY / WITNESS"),EXACT(I97,"DIRECTORY / MARKETPLACE"),EXACT(I97,"UNRESOLVED"),EXACT(I97,"NOT APPLICABLE")))),"INVALID - SOURCE ROLE TOKEN",IF(AND(L97&lt;&gt;"",NOT(OR(EXACT(L97,"ENTAILS"),EXACT(L97,"PARTIAL"),EXACT(L97,"CONTEXT"),EXACT(L97,"CONTRADICTS"),EXACT(L97,"STALE / JURISDICTION MISMATCH"),EXACT(L97,"ORPHAN / CIRCULAR"),EXACT(L97,"NOT CHECKED"),EXACT(L97,"NOT APPLICABLE")))),"INVALID - SUPPORT TOKEN",IF(OR(I97="NOT APPLICABLE",L97="NOT APPLICABLE"),"INVALID - CITED DETAIL CONTRADICTION","VALID"))),IF(G97="NOT CITED",IF(OR(H97&lt;&gt;"",J97&lt;&gt;"",K97&lt;&gt;"",AND(I97&lt;&gt;"NOT APPLICABLE",I97&lt;&gt;""),AND(L97&lt;&gt;"NOT APPLICABLE",L97&lt;&gt;"")),"INVALID - NOT CITED DETAIL CONTRADICTION","VALID"),IF(G97="UNCLEAR",IF(OR(H97&lt;&gt;"",J97&lt;&gt;"",K97&lt;&gt;"",AND(I97&lt;&gt;"NOT APPLICABLE",I97&lt;&gt;""),AND(L97&lt;&gt;"NOT APPLICABLE",L97&lt;&gt;"")),"INVALID - UNCLEAR DETAIL CONTRADICTION","VALID"),"INVALID - CITATION TOKEN")))))))))</x:f>
      </x:c>
      <x:c r="S97" s="47" t="str">
        <x:f>IF(A97="","",IF(P97&lt;&gt;"SCOPE MATCH",P97,IF(R97&lt;&gt;"VALID",R97,IF(Q97&lt;&gt;"COMPLETE",Q97,IF(G97="UNCLEAR","EVIDENCE INSUFFICIENT - CITATION PRESENCE",IF(G97="NOT CITED","NO CITATION OBSERVED",IF(L97="NOT CHECKED","EVIDENCE INSUFFICIENT - PASSAGE",IF(L97="CONTRADICTS","CITATION SUPPORT CONTRADICTED",IF(L97="ORPHAN / CIRCULAR","EVIDENCE INSUFFICIENT - PROVENANCE",IF(L97="STALE / JURISDICTION MISMATCH","CITATION SUPPORT STALE / MISMATCHED",IF(L97="CONTEXT","CITATION CONTEXT ONLY",IF(L97="PARTIAL","CITATION SUPPORT PARTIAL",IF(AND(L97="ENTAILS",N97="REPRODUCED"),"REPEATABLE WITHIN SAMPLE",IF(AND(L97="ENTAILS",N97="NOT REPRODUCED"),"CITATION SUPPORT VERIFIED - NOT REPRODUCED",IF(L97="ENTAILS","CITATION SUPPORT VERIFIED","EVIDENCE INSUFFICIENT")))))))))))))))</x:f>
      </x:c>
      <x:c r="T97" s="47" t="str">
        <x:f>IF(A97="","",IF(OR(LEFT(S97,21)="EVIDENCE INSUFFICIENT",LEFT(S97,7)="INVALID"),"NOT READY","READY"))</x:f>
      </x:c>
    </x:row>
    <x:row r="98">
      <x:c r="A98" s="39"/>
      <x:c r="B98" s="39"/>
      <x:c r="C98" s="39"/>
      <x:c r="D98" s="39"/>
      <x:c r="E98" s="52"/>
      <x:c r="F98" s="39"/>
      <x:c r="G98" s="39"/>
      <x:c r="H98" s="39"/>
      <x:c r="I98" s="39"/>
      <x:c r="J98" s="39"/>
      <x:c r="K98" s="39"/>
      <x:c r="L98" s="39"/>
      <x:c r="M98" s="39"/>
      <x:c r="N98" s="39"/>
      <x:c r="O98" s="39"/>
      <x:c r="P98" s="47" t="str">
        <x:f>IF(A98="","",IF(OR(B98="",C98="",D98="",E98=""),"EVIDENCE INSUFFICIENT - SCOPE FIELD",IF(AND(C98=START!$B$6,D98=START!$B$7,E98&gt;=START!$B$8,E98&lt;=START!$B$9),"SCOPE MATCH","INVALID - OUT OF SCOPE")))</x:f>
      </x:c>
      <x:c r="Q98" s="47" t="str">
        <x:f>IF(A98="","",IF(OR(B98="",C98="",D98="",E98="",F98="",G98="",M98="",N98="",O98=""),"EVIDENCE INSUFFICIENT - REQUIRED FIELD",IF(G98="CITED",IF(H98="","EVIDENCE INSUFFICIENT - CITED URL",IF(OR(I98="",I98="UNRESOLVED"),"EVIDENCE INSUFFICIENT - SOURCE ROLE",IF(OR(J98="",K98="",L98=""),"EVIDENCE INSUFFICIENT - PASSAGE","COMPLETE"))),IF(OR(G98="NOT CITED",G98="UNCLEAR"),"COMPLETE","EVIDENCE INSUFFICIENT - CITATION STATUS"))))</x:f>
      </x:c>
      <x:c r="R98" s="47" t="str">
        <x:f>IF(A98="","",IF(NOT(OR(EXACT(C98,"Google Search AI features"),EXACT(C98,"Bing / Microsoft AI experiences"),EXACT(C98,"ChatGPT search"),EXACT(C98,"Other observed answer surface"))),"INVALID - PLATFORM TOKEN",IF(NOT(OR(EXACT(G98,"CITED"),EXACT(G98,"NOT CITED"),EXACT(G98,"UNCLEAR"))),"INVALID - CITATION TOKEN",IF(NOT(OR(EXACT(M98,"MENTIONED"),EXACT(M98,"NOT MENTIONED"),EXACT(M98,"UNCLEAR"))),"INVALID - MENTION TOKEN",IF(NOT(OR(EXACT(N98,"REPRODUCED"),EXACT(N98,"NOT REPRODUCED"),EXACT(N98,"NOT RETESTED"))),"INVALID - REPRODUCTION TOKEN",IF(COUNTIF($A$6:$A$205,A98)&gt;1,"INVALID - DUPLICATE ID",IF(G98="CITED",IF(AND(I98&lt;&gt;"",NOT(OR(EXACT(I98,"OFFICIAL / FIRST-PARTY AUTHORITY"),EXACT(I98,"PRIMARY EVIDENCE"),EXACT(I98,"SPECIALIST INTERPRETATION"),EXACT(I98,"PUBLISHER / REFERENCE"),EXACT(I98,"COMMERCIAL SOURCE"),EXACT(I98,"COMMUNITY / WITNESS"),EXACT(I98,"DIRECTORY / MARKETPLACE"),EXACT(I98,"UNRESOLVED"),EXACT(I98,"NOT APPLICABLE")))),"INVALID - SOURCE ROLE TOKEN",IF(AND(L98&lt;&gt;"",NOT(OR(EXACT(L98,"ENTAILS"),EXACT(L98,"PARTIAL"),EXACT(L98,"CONTEXT"),EXACT(L98,"CONTRADICTS"),EXACT(L98,"STALE / JURISDICTION MISMATCH"),EXACT(L98,"ORPHAN / CIRCULAR"),EXACT(L98,"NOT CHECKED"),EXACT(L98,"NOT APPLICABLE")))),"INVALID - SUPPORT TOKEN",IF(OR(I98="NOT APPLICABLE",L98="NOT APPLICABLE"),"INVALID - CITED DETAIL CONTRADICTION","VALID"))),IF(G98="NOT CITED",IF(OR(H98&lt;&gt;"",J98&lt;&gt;"",K98&lt;&gt;"",AND(I98&lt;&gt;"NOT APPLICABLE",I98&lt;&gt;""),AND(L98&lt;&gt;"NOT APPLICABLE",L98&lt;&gt;"")),"INVALID - NOT CITED DETAIL CONTRADICTION","VALID"),IF(G98="UNCLEAR",IF(OR(H98&lt;&gt;"",J98&lt;&gt;"",K98&lt;&gt;"",AND(I98&lt;&gt;"NOT APPLICABLE",I98&lt;&gt;""),AND(L98&lt;&gt;"NOT APPLICABLE",L98&lt;&gt;"")),"INVALID - UNCLEAR DETAIL CONTRADICTION","VALID"),"INVALID - CITATION TOKEN")))))))))</x:f>
      </x:c>
      <x:c r="S98" s="47" t="str">
        <x:f>IF(A98="","",IF(P98&lt;&gt;"SCOPE MATCH",P98,IF(R98&lt;&gt;"VALID",R98,IF(Q98&lt;&gt;"COMPLETE",Q98,IF(G98="UNCLEAR","EVIDENCE INSUFFICIENT - CITATION PRESENCE",IF(G98="NOT CITED","NO CITATION OBSERVED",IF(L98="NOT CHECKED","EVIDENCE INSUFFICIENT - PASSAGE",IF(L98="CONTRADICTS","CITATION SUPPORT CONTRADICTED",IF(L98="ORPHAN / CIRCULAR","EVIDENCE INSUFFICIENT - PROVENANCE",IF(L98="STALE / JURISDICTION MISMATCH","CITATION SUPPORT STALE / MISMATCHED",IF(L98="CONTEXT","CITATION CONTEXT ONLY",IF(L98="PARTIAL","CITATION SUPPORT PARTIAL",IF(AND(L98="ENTAILS",N98="REPRODUCED"),"REPEATABLE WITHIN SAMPLE",IF(AND(L98="ENTAILS",N98="NOT REPRODUCED"),"CITATION SUPPORT VERIFIED - NOT REPRODUCED",IF(L98="ENTAILS","CITATION SUPPORT VERIFIED","EVIDENCE INSUFFICIENT")))))))))))))))</x:f>
      </x:c>
      <x:c r="T98" s="47" t="str">
        <x:f>IF(A98="","",IF(OR(LEFT(S98,21)="EVIDENCE INSUFFICIENT",LEFT(S98,7)="INVALID"),"NOT READY","READY"))</x:f>
      </x:c>
    </x:row>
    <x:row r="99">
      <x:c r="A99" s="39"/>
      <x:c r="B99" s="39"/>
      <x:c r="C99" s="39"/>
      <x:c r="D99" s="39"/>
      <x:c r="E99" s="52"/>
      <x:c r="F99" s="39"/>
      <x:c r="G99" s="39"/>
      <x:c r="H99" s="39"/>
      <x:c r="I99" s="39"/>
      <x:c r="J99" s="39"/>
      <x:c r="K99" s="39"/>
      <x:c r="L99" s="39"/>
      <x:c r="M99" s="39"/>
      <x:c r="N99" s="39"/>
      <x:c r="O99" s="39"/>
      <x:c r="P99" s="47" t="str">
        <x:f>IF(A99="","",IF(OR(B99="",C99="",D99="",E99=""),"EVIDENCE INSUFFICIENT - SCOPE FIELD",IF(AND(C99=START!$B$6,D99=START!$B$7,E99&gt;=START!$B$8,E99&lt;=START!$B$9),"SCOPE MATCH","INVALID - OUT OF SCOPE")))</x:f>
      </x:c>
      <x:c r="Q99" s="47" t="str">
        <x:f>IF(A99="","",IF(OR(B99="",C99="",D99="",E99="",F99="",G99="",M99="",N99="",O99=""),"EVIDENCE INSUFFICIENT - REQUIRED FIELD",IF(G99="CITED",IF(H99="","EVIDENCE INSUFFICIENT - CITED URL",IF(OR(I99="",I99="UNRESOLVED"),"EVIDENCE INSUFFICIENT - SOURCE ROLE",IF(OR(J99="",K99="",L99=""),"EVIDENCE INSUFFICIENT - PASSAGE","COMPLETE"))),IF(OR(G99="NOT CITED",G99="UNCLEAR"),"COMPLETE","EVIDENCE INSUFFICIENT - CITATION STATUS"))))</x:f>
      </x:c>
      <x:c r="R99" s="47" t="str">
        <x:f>IF(A99="","",IF(NOT(OR(EXACT(C99,"Google Search AI features"),EXACT(C99,"Bing / Microsoft AI experiences"),EXACT(C99,"ChatGPT search"),EXACT(C99,"Other observed answer surface"))),"INVALID - PLATFORM TOKEN",IF(NOT(OR(EXACT(G99,"CITED"),EXACT(G99,"NOT CITED"),EXACT(G99,"UNCLEAR"))),"INVALID - CITATION TOKEN",IF(NOT(OR(EXACT(M99,"MENTIONED"),EXACT(M99,"NOT MENTIONED"),EXACT(M99,"UNCLEAR"))),"INVALID - MENTION TOKEN",IF(NOT(OR(EXACT(N99,"REPRODUCED"),EXACT(N99,"NOT REPRODUCED"),EXACT(N99,"NOT RETESTED"))),"INVALID - REPRODUCTION TOKEN",IF(COUNTIF($A$6:$A$205,A99)&gt;1,"INVALID - DUPLICATE ID",IF(G99="CITED",IF(AND(I99&lt;&gt;"",NOT(OR(EXACT(I99,"OFFICIAL / FIRST-PARTY AUTHORITY"),EXACT(I99,"PRIMARY EVIDENCE"),EXACT(I99,"SPECIALIST INTERPRETATION"),EXACT(I99,"PUBLISHER / REFERENCE"),EXACT(I99,"COMMERCIAL SOURCE"),EXACT(I99,"COMMUNITY / WITNESS"),EXACT(I99,"DIRECTORY / MARKETPLACE"),EXACT(I99,"UNRESOLVED"),EXACT(I99,"NOT APPLICABLE")))),"INVALID - SOURCE ROLE TOKEN",IF(AND(L99&lt;&gt;"",NOT(OR(EXACT(L99,"ENTAILS"),EXACT(L99,"PARTIAL"),EXACT(L99,"CONTEXT"),EXACT(L99,"CONTRADICTS"),EXACT(L99,"STALE / JURISDICTION MISMATCH"),EXACT(L99,"ORPHAN / CIRCULAR"),EXACT(L99,"NOT CHECKED"),EXACT(L99,"NOT APPLICABLE")))),"INVALID - SUPPORT TOKEN",IF(OR(I99="NOT APPLICABLE",L99="NOT APPLICABLE"),"INVALID - CITED DETAIL CONTRADICTION","VALID"))),IF(G99="NOT CITED",IF(OR(H99&lt;&gt;"",J99&lt;&gt;"",K99&lt;&gt;"",AND(I99&lt;&gt;"NOT APPLICABLE",I99&lt;&gt;""),AND(L99&lt;&gt;"NOT APPLICABLE",L99&lt;&gt;"")),"INVALID - NOT CITED DETAIL CONTRADICTION","VALID"),IF(G99="UNCLEAR",IF(OR(H99&lt;&gt;"",J99&lt;&gt;"",K99&lt;&gt;"",AND(I99&lt;&gt;"NOT APPLICABLE",I99&lt;&gt;""),AND(L99&lt;&gt;"NOT APPLICABLE",L99&lt;&gt;"")),"INVALID - UNCLEAR DETAIL CONTRADICTION","VALID"),"INVALID - CITATION TOKEN")))))))))</x:f>
      </x:c>
      <x:c r="S99" s="47" t="str">
        <x:f>IF(A99="","",IF(P99&lt;&gt;"SCOPE MATCH",P99,IF(R99&lt;&gt;"VALID",R99,IF(Q99&lt;&gt;"COMPLETE",Q99,IF(G99="UNCLEAR","EVIDENCE INSUFFICIENT - CITATION PRESENCE",IF(G99="NOT CITED","NO CITATION OBSERVED",IF(L99="NOT CHECKED","EVIDENCE INSUFFICIENT - PASSAGE",IF(L99="CONTRADICTS","CITATION SUPPORT CONTRADICTED",IF(L99="ORPHAN / CIRCULAR","EVIDENCE INSUFFICIENT - PROVENANCE",IF(L99="STALE / JURISDICTION MISMATCH","CITATION SUPPORT STALE / MISMATCHED",IF(L99="CONTEXT","CITATION CONTEXT ONLY",IF(L99="PARTIAL","CITATION SUPPORT PARTIAL",IF(AND(L99="ENTAILS",N99="REPRODUCED"),"REPEATABLE WITHIN SAMPLE",IF(AND(L99="ENTAILS",N99="NOT REPRODUCED"),"CITATION SUPPORT VERIFIED - NOT REPRODUCED",IF(L99="ENTAILS","CITATION SUPPORT VERIFIED","EVIDENCE INSUFFICIENT")))))))))))))))</x:f>
      </x:c>
      <x:c r="T99" s="47" t="str">
        <x:f>IF(A99="","",IF(OR(LEFT(S99,21)="EVIDENCE INSUFFICIENT",LEFT(S99,7)="INVALID"),"NOT READY","READY"))</x:f>
      </x:c>
    </x:row>
    <x:row r="100">
      <x:c r="A100" s="39"/>
      <x:c r="B100" s="39"/>
      <x:c r="C100" s="39"/>
      <x:c r="D100" s="39"/>
      <x:c r="E100" s="52"/>
      <x:c r="F100" s="39"/>
      <x:c r="G100" s="39"/>
      <x:c r="H100" s="39"/>
      <x:c r="I100" s="39"/>
      <x:c r="J100" s="39"/>
      <x:c r="K100" s="39"/>
      <x:c r="L100" s="39"/>
      <x:c r="M100" s="39"/>
      <x:c r="N100" s="39"/>
      <x:c r="O100" s="39"/>
      <x:c r="P100" s="47" t="str">
        <x:f>IF(A100="","",IF(OR(B100="",C100="",D100="",E100=""),"EVIDENCE INSUFFICIENT - SCOPE FIELD",IF(AND(C100=START!$B$6,D100=START!$B$7,E100&gt;=START!$B$8,E100&lt;=START!$B$9),"SCOPE MATCH","INVALID - OUT OF SCOPE")))</x:f>
      </x:c>
      <x:c r="Q100" s="47" t="str">
        <x:f>IF(A100="","",IF(OR(B100="",C100="",D100="",E100="",F100="",G100="",M100="",N100="",O100=""),"EVIDENCE INSUFFICIENT - REQUIRED FIELD",IF(G100="CITED",IF(H100="","EVIDENCE INSUFFICIENT - CITED URL",IF(OR(I100="",I100="UNRESOLVED"),"EVIDENCE INSUFFICIENT - SOURCE ROLE",IF(OR(J100="",K100="",L100=""),"EVIDENCE INSUFFICIENT - PASSAGE","COMPLETE"))),IF(OR(G100="NOT CITED",G100="UNCLEAR"),"COMPLETE","EVIDENCE INSUFFICIENT - CITATION STATUS"))))</x:f>
      </x:c>
      <x:c r="R100" s="47" t="str">
        <x:f>IF(A100="","",IF(NOT(OR(EXACT(C100,"Google Search AI features"),EXACT(C100,"Bing / Microsoft AI experiences"),EXACT(C100,"ChatGPT search"),EXACT(C100,"Other observed answer surface"))),"INVALID - PLATFORM TOKEN",IF(NOT(OR(EXACT(G100,"CITED"),EXACT(G100,"NOT CITED"),EXACT(G100,"UNCLEAR"))),"INVALID - CITATION TOKEN",IF(NOT(OR(EXACT(M100,"MENTIONED"),EXACT(M100,"NOT MENTIONED"),EXACT(M100,"UNCLEAR"))),"INVALID - MENTION TOKEN",IF(NOT(OR(EXACT(N100,"REPRODUCED"),EXACT(N100,"NOT REPRODUCED"),EXACT(N100,"NOT RETESTED"))),"INVALID - REPRODUCTION TOKEN",IF(COUNTIF($A$6:$A$205,A100)&gt;1,"INVALID - DUPLICATE ID",IF(G100="CITED",IF(AND(I100&lt;&gt;"",NOT(OR(EXACT(I100,"OFFICIAL / FIRST-PARTY AUTHORITY"),EXACT(I100,"PRIMARY EVIDENCE"),EXACT(I100,"SPECIALIST INTERPRETATION"),EXACT(I100,"PUBLISHER / REFERENCE"),EXACT(I100,"COMMERCIAL SOURCE"),EXACT(I100,"COMMUNITY / WITNESS"),EXACT(I100,"DIRECTORY / MARKETPLACE"),EXACT(I100,"UNRESOLVED"),EXACT(I100,"NOT APPLICABLE")))),"INVALID - SOURCE ROLE TOKEN",IF(AND(L100&lt;&gt;"",NOT(OR(EXACT(L100,"ENTAILS"),EXACT(L100,"PARTIAL"),EXACT(L100,"CONTEXT"),EXACT(L100,"CONTRADICTS"),EXACT(L100,"STALE / JURISDICTION MISMATCH"),EXACT(L100,"ORPHAN / CIRCULAR"),EXACT(L100,"NOT CHECKED"),EXACT(L100,"NOT APPLICABLE")))),"INVALID - SUPPORT TOKEN",IF(OR(I100="NOT APPLICABLE",L100="NOT APPLICABLE"),"INVALID - CITED DETAIL CONTRADICTION","VALID"))),IF(G100="NOT CITED",IF(OR(H100&lt;&gt;"",J100&lt;&gt;"",K100&lt;&gt;"",AND(I100&lt;&gt;"NOT APPLICABLE",I100&lt;&gt;""),AND(L100&lt;&gt;"NOT APPLICABLE",L100&lt;&gt;"")),"INVALID - NOT CITED DETAIL CONTRADICTION","VALID"),IF(G100="UNCLEAR",IF(OR(H100&lt;&gt;"",J100&lt;&gt;"",K100&lt;&gt;"",AND(I100&lt;&gt;"NOT APPLICABLE",I100&lt;&gt;""),AND(L100&lt;&gt;"NOT APPLICABLE",L100&lt;&gt;"")),"INVALID - UNCLEAR DETAIL CONTRADICTION","VALID"),"INVALID - CITATION TOKEN")))))))))</x:f>
      </x:c>
      <x:c r="S100" s="47" t="str">
        <x:f>IF(A100="","",IF(P100&lt;&gt;"SCOPE MATCH",P100,IF(R100&lt;&gt;"VALID",R100,IF(Q100&lt;&gt;"COMPLETE",Q100,IF(G100="UNCLEAR","EVIDENCE INSUFFICIENT - CITATION PRESENCE",IF(G100="NOT CITED","NO CITATION OBSERVED",IF(L100="NOT CHECKED","EVIDENCE INSUFFICIENT - PASSAGE",IF(L100="CONTRADICTS","CITATION SUPPORT CONTRADICTED",IF(L100="ORPHAN / CIRCULAR","EVIDENCE INSUFFICIENT - PROVENANCE",IF(L100="STALE / JURISDICTION MISMATCH","CITATION SUPPORT STALE / MISMATCHED",IF(L100="CONTEXT","CITATION CONTEXT ONLY",IF(L100="PARTIAL","CITATION SUPPORT PARTIAL",IF(AND(L100="ENTAILS",N100="REPRODUCED"),"REPEATABLE WITHIN SAMPLE",IF(AND(L100="ENTAILS",N100="NOT REPRODUCED"),"CITATION SUPPORT VERIFIED - NOT REPRODUCED",IF(L100="ENTAILS","CITATION SUPPORT VERIFIED","EVIDENCE INSUFFICIENT")))))))))))))))</x:f>
      </x:c>
      <x:c r="T100" s="47" t="str">
        <x:f>IF(A100="","",IF(OR(LEFT(S100,21)="EVIDENCE INSUFFICIENT",LEFT(S100,7)="INVALID"),"NOT READY","READY"))</x:f>
      </x:c>
    </x:row>
    <x:row r="101">
      <x:c r="A101" s="39"/>
      <x:c r="B101" s="39"/>
      <x:c r="C101" s="39"/>
      <x:c r="D101" s="39"/>
      <x:c r="E101" s="52"/>
      <x:c r="F101" s="39"/>
      <x:c r="G101" s="39"/>
      <x:c r="H101" s="39"/>
      <x:c r="I101" s="39"/>
      <x:c r="J101" s="39"/>
      <x:c r="K101" s="39"/>
      <x:c r="L101" s="39"/>
      <x:c r="M101" s="39"/>
      <x:c r="N101" s="39"/>
      <x:c r="O101" s="39"/>
      <x:c r="P101" s="47" t="str">
        <x:f>IF(A101="","",IF(OR(B101="",C101="",D101="",E101=""),"EVIDENCE INSUFFICIENT - SCOPE FIELD",IF(AND(C101=START!$B$6,D101=START!$B$7,E101&gt;=START!$B$8,E101&lt;=START!$B$9),"SCOPE MATCH","INVALID - OUT OF SCOPE")))</x:f>
      </x:c>
      <x:c r="Q101" s="47" t="str">
        <x:f>IF(A101="","",IF(OR(B101="",C101="",D101="",E101="",F101="",G101="",M101="",N101="",O101=""),"EVIDENCE INSUFFICIENT - REQUIRED FIELD",IF(G101="CITED",IF(H101="","EVIDENCE INSUFFICIENT - CITED URL",IF(OR(I101="",I101="UNRESOLVED"),"EVIDENCE INSUFFICIENT - SOURCE ROLE",IF(OR(J101="",K101="",L101=""),"EVIDENCE INSUFFICIENT - PASSAGE","COMPLETE"))),IF(OR(G101="NOT CITED",G101="UNCLEAR"),"COMPLETE","EVIDENCE INSUFFICIENT - CITATION STATUS"))))</x:f>
      </x:c>
      <x:c r="R101" s="47" t="str">
        <x:f>IF(A101="","",IF(NOT(OR(EXACT(C101,"Google Search AI features"),EXACT(C101,"Bing / Microsoft AI experiences"),EXACT(C101,"ChatGPT search"),EXACT(C101,"Other observed answer surface"))),"INVALID - PLATFORM TOKEN",IF(NOT(OR(EXACT(G101,"CITED"),EXACT(G101,"NOT CITED"),EXACT(G101,"UNCLEAR"))),"INVALID - CITATION TOKEN",IF(NOT(OR(EXACT(M101,"MENTIONED"),EXACT(M101,"NOT MENTIONED"),EXACT(M101,"UNCLEAR"))),"INVALID - MENTION TOKEN",IF(NOT(OR(EXACT(N101,"REPRODUCED"),EXACT(N101,"NOT REPRODUCED"),EXACT(N101,"NOT RETESTED"))),"INVALID - REPRODUCTION TOKEN",IF(COUNTIF($A$6:$A$205,A101)&gt;1,"INVALID - DUPLICATE ID",IF(G101="CITED",IF(AND(I101&lt;&gt;"",NOT(OR(EXACT(I101,"OFFICIAL / FIRST-PARTY AUTHORITY"),EXACT(I101,"PRIMARY EVIDENCE"),EXACT(I101,"SPECIALIST INTERPRETATION"),EXACT(I101,"PUBLISHER / REFERENCE"),EXACT(I101,"COMMERCIAL SOURCE"),EXACT(I101,"COMMUNITY / WITNESS"),EXACT(I101,"DIRECTORY / MARKETPLACE"),EXACT(I101,"UNRESOLVED"),EXACT(I101,"NOT APPLICABLE")))),"INVALID - SOURCE ROLE TOKEN",IF(AND(L101&lt;&gt;"",NOT(OR(EXACT(L101,"ENTAILS"),EXACT(L101,"PARTIAL"),EXACT(L101,"CONTEXT"),EXACT(L101,"CONTRADICTS"),EXACT(L101,"STALE / JURISDICTION MISMATCH"),EXACT(L101,"ORPHAN / CIRCULAR"),EXACT(L101,"NOT CHECKED"),EXACT(L101,"NOT APPLICABLE")))),"INVALID - SUPPORT TOKEN",IF(OR(I101="NOT APPLICABLE",L101="NOT APPLICABLE"),"INVALID - CITED DETAIL CONTRADICTION","VALID"))),IF(G101="NOT CITED",IF(OR(H101&lt;&gt;"",J101&lt;&gt;"",K101&lt;&gt;"",AND(I101&lt;&gt;"NOT APPLICABLE",I101&lt;&gt;""),AND(L101&lt;&gt;"NOT APPLICABLE",L101&lt;&gt;"")),"INVALID - NOT CITED DETAIL CONTRADICTION","VALID"),IF(G101="UNCLEAR",IF(OR(H101&lt;&gt;"",J101&lt;&gt;"",K101&lt;&gt;"",AND(I101&lt;&gt;"NOT APPLICABLE",I101&lt;&gt;""),AND(L101&lt;&gt;"NOT APPLICABLE",L101&lt;&gt;"")),"INVALID - UNCLEAR DETAIL CONTRADICTION","VALID"),"INVALID - CITATION TOKEN")))))))))</x:f>
      </x:c>
      <x:c r="S101" s="47" t="str">
        <x:f>IF(A101="","",IF(P101&lt;&gt;"SCOPE MATCH",P101,IF(R101&lt;&gt;"VALID",R101,IF(Q101&lt;&gt;"COMPLETE",Q101,IF(G101="UNCLEAR","EVIDENCE INSUFFICIENT - CITATION PRESENCE",IF(G101="NOT CITED","NO CITATION OBSERVED",IF(L101="NOT CHECKED","EVIDENCE INSUFFICIENT - PASSAGE",IF(L101="CONTRADICTS","CITATION SUPPORT CONTRADICTED",IF(L101="ORPHAN / CIRCULAR","EVIDENCE INSUFFICIENT - PROVENANCE",IF(L101="STALE / JURISDICTION MISMATCH","CITATION SUPPORT STALE / MISMATCHED",IF(L101="CONTEXT","CITATION CONTEXT ONLY",IF(L101="PARTIAL","CITATION SUPPORT PARTIAL",IF(AND(L101="ENTAILS",N101="REPRODUCED"),"REPEATABLE WITHIN SAMPLE",IF(AND(L101="ENTAILS",N101="NOT REPRODUCED"),"CITATION SUPPORT VERIFIED - NOT REPRODUCED",IF(L101="ENTAILS","CITATION SUPPORT VERIFIED","EVIDENCE INSUFFICIENT")))))))))))))))</x:f>
      </x:c>
      <x:c r="T101" s="47" t="str">
        <x:f>IF(A101="","",IF(OR(LEFT(S101,21)="EVIDENCE INSUFFICIENT",LEFT(S101,7)="INVALID"),"NOT READY","READY"))</x:f>
      </x:c>
    </x:row>
    <x:row r="102">
      <x:c r="A102" s="39"/>
      <x:c r="B102" s="39"/>
      <x:c r="C102" s="39"/>
      <x:c r="D102" s="39"/>
      <x:c r="E102" s="52"/>
      <x:c r="F102" s="39"/>
      <x:c r="G102" s="39"/>
      <x:c r="H102" s="39"/>
      <x:c r="I102" s="39"/>
      <x:c r="J102" s="39"/>
      <x:c r="K102" s="39"/>
      <x:c r="L102" s="39"/>
      <x:c r="M102" s="39"/>
      <x:c r="N102" s="39"/>
      <x:c r="O102" s="39"/>
      <x:c r="P102" s="47" t="str">
        <x:f>IF(A102="","",IF(OR(B102="",C102="",D102="",E102=""),"EVIDENCE INSUFFICIENT - SCOPE FIELD",IF(AND(C102=START!$B$6,D102=START!$B$7,E102&gt;=START!$B$8,E102&lt;=START!$B$9),"SCOPE MATCH","INVALID - OUT OF SCOPE")))</x:f>
      </x:c>
      <x:c r="Q102" s="47" t="str">
        <x:f>IF(A102="","",IF(OR(B102="",C102="",D102="",E102="",F102="",G102="",M102="",N102="",O102=""),"EVIDENCE INSUFFICIENT - REQUIRED FIELD",IF(G102="CITED",IF(H102="","EVIDENCE INSUFFICIENT - CITED URL",IF(OR(I102="",I102="UNRESOLVED"),"EVIDENCE INSUFFICIENT - SOURCE ROLE",IF(OR(J102="",K102="",L102=""),"EVIDENCE INSUFFICIENT - PASSAGE","COMPLETE"))),IF(OR(G102="NOT CITED",G102="UNCLEAR"),"COMPLETE","EVIDENCE INSUFFICIENT - CITATION STATUS"))))</x:f>
      </x:c>
      <x:c r="R102" s="47" t="str">
        <x:f>IF(A102="","",IF(NOT(OR(EXACT(C102,"Google Search AI features"),EXACT(C102,"Bing / Microsoft AI experiences"),EXACT(C102,"ChatGPT search"),EXACT(C102,"Other observed answer surface"))),"INVALID - PLATFORM TOKEN",IF(NOT(OR(EXACT(G102,"CITED"),EXACT(G102,"NOT CITED"),EXACT(G102,"UNCLEAR"))),"INVALID - CITATION TOKEN",IF(NOT(OR(EXACT(M102,"MENTIONED"),EXACT(M102,"NOT MENTIONED"),EXACT(M102,"UNCLEAR"))),"INVALID - MENTION TOKEN",IF(NOT(OR(EXACT(N102,"REPRODUCED"),EXACT(N102,"NOT REPRODUCED"),EXACT(N102,"NOT RETESTED"))),"INVALID - REPRODUCTION TOKEN",IF(COUNTIF($A$6:$A$205,A102)&gt;1,"INVALID - DUPLICATE ID",IF(G102="CITED",IF(AND(I102&lt;&gt;"",NOT(OR(EXACT(I102,"OFFICIAL / FIRST-PARTY AUTHORITY"),EXACT(I102,"PRIMARY EVIDENCE"),EXACT(I102,"SPECIALIST INTERPRETATION"),EXACT(I102,"PUBLISHER / REFERENCE"),EXACT(I102,"COMMERCIAL SOURCE"),EXACT(I102,"COMMUNITY / WITNESS"),EXACT(I102,"DIRECTORY / MARKETPLACE"),EXACT(I102,"UNRESOLVED"),EXACT(I102,"NOT APPLICABLE")))),"INVALID - SOURCE ROLE TOKEN",IF(AND(L102&lt;&gt;"",NOT(OR(EXACT(L102,"ENTAILS"),EXACT(L102,"PARTIAL"),EXACT(L102,"CONTEXT"),EXACT(L102,"CONTRADICTS"),EXACT(L102,"STALE / JURISDICTION MISMATCH"),EXACT(L102,"ORPHAN / CIRCULAR"),EXACT(L102,"NOT CHECKED"),EXACT(L102,"NOT APPLICABLE")))),"INVALID - SUPPORT TOKEN",IF(OR(I102="NOT APPLICABLE",L102="NOT APPLICABLE"),"INVALID - CITED DETAIL CONTRADICTION","VALID"))),IF(G102="NOT CITED",IF(OR(H102&lt;&gt;"",J102&lt;&gt;"",K102&lt;&gt;"",AND(I102&lt;&gt;"NOT APPLICABLE",I102&lt;&gt;""),AND(L102&lt;&gt;"NOT APPLICABLE",L102&lt;&gt;"")),"INVALID - NOT CITED DETAIL CONTRADICTION","VALID"),IF(G102="UNCLEAR",IF(OR(H102&lt;&gt;"",J102&lt;&gt;"",K102&lt;&gt;"",AND(I102&lt;&gt;"NOT APPLICABLE",I102&lt;&gt;""),AND(L102&lt;&gt;"NOT APPLICABLE",L102&lt;&gt;"")),"INVALID - UNCLEAR DETAIL CONTRADICTION","VALID"),"INVALID - CITATION TOKEN")))))))))</x:f>
      </x:c>
      <x:c r="S102" s="47" t="str">
        <x:f>IF(A102="","",IF(P102&lt;&gt;"SCOPE MATCH",P102,IF(R102&lt;&gt;"VALID",R102,IF(Q102&lt;&gt;"COMPLETE",Q102,IF(G102="UNCLEAR","EVIDENCE INSUFFICIENT - CITATION PRESENCE",IF(G102="NOT CITED","NO CITATION OBSERVED",IF(L102="NOT CHECKED","EVIDENCE INSUFFICIENT - PASSAGE",IF(L102="CONTRADICTS","CITATION SUPPORT CONTRADICTED",IF(L102="ORPHAN / CIRCULAR","EVIDENCE INSUFFICIENT - PROVENANCE",IF(L102="STALE / JURISDICTION MISMATCH","CITATION SUPPORT STALE / MISMATCHED",IF(L102="CONTEXT","CITATION CONTEXT ONLY",IF(L102="PARTIAL","CITATION SUPPORT PARTIAL",IF(AND(L102="ENTAILS",N102="REPRODUCED"),"REPEATABLE WITHIN SAMPLE",IF(AND(L102="ENTAILS",N102="NOT REPRODUCED"),"CITATION SUPPORT VERIFIED - NOT REPRODUCED",IF(L102="ENTAILS","CITATION SUPPORT VERIFIED","EVIDENCE INSUFFICIENT")))))))))))))))</x:f>
      </x:c>
      <x:c r="T102" s="47" t="str">
        <x:f>IF(A102="","",IF(OR(LEFT(S102,21)="EVIDENCE INSUFFICIENT",LEFT(S102,7)="INVALID"),"NOT READY","READY"))</x:f>
      </x:c>
    </x:row>
    <x:row r="103">
      <x:c r="A103" s="39"/>
      <x:c r="B103" s="39"/>
      <x:c r="C103" s="39"/>
      <x:c r="D103" s="39"/>
      <x:c r="E103" s="52"/>
      <x:c r="F103" s="39"/>
      <x:c r="G103" s="39"/>
      <x:c r="H103" s="39"/>
      <x:c r="I103" s="39"/>
      <x:c r="J103" s="39"/>
      <x:c r="K103" s="39"/>
      <x:c r="L103" s="39"/>
      <x:c r="M103" s="39"/>
      <x:c r="N103" s="39"/>
      <x:c r="O103" s="39"/>
      <x:c r="P103" s="47" t="str">
        <x:f>IF(A103="","",IF(OR(B103="",C103="",D103="",E103=""),"EVIDENCE INSUFFICIENT - SCOPE FIELD",IF(AND(C103=START!$B$6,D103=START!$B$7,E103&gt;=START!$B$8,E103&lt;=START!$B$9),"SCOPE MATCH","INVALID - OUT OF SCOPE")))</x:f>
      </x:c>
      <x:c r="Q103" s="47" t="str">
        <x:f>IF(A103="","",IF(OR(B103="",C103="",D103="",E103="",F103="",G103="",M103="",N103="",O103=""),"EVIDENCE INSUFFICIENT - REQUIRED FIELD",IF(G103="CITED",IF(H103="","EVIDENCE INSUFFICIENT - CITED URL",IF(OR(I103="",I103="UNRESOLVED"),"EVIDENCE INSUFFICIENT - SOURCE ROLE",IF(OR(J103="",K103="",L103=""),"EVIDENCE INSUFFICIENT - PASSAGE","COMPLETE"))),IF(OR(G103="NOT CITED",G103="UNCLEAR"),"COMPLETE","EVIDENCE INSUFFICIENT - CITATION STATUS"))))</x:f>
      </x:c>
      <x:c r="R103" s="47" t="str">
        <x:f>IF(A103="","",IF(NOT(OR(EXACT(C103,"Google Search AI features"),EXACT(C103,"Bing / Microsoft AI experiences"),EXACT(C103,"ChatGPT search"),EXACT(C103,"Other observed answer surface"))),"INVALID - PLATFORM TOKEN",IF(NOT(OR(EXACT(G103,"CITED"),EXACT(G103,"NOT CITED"),EXACT(G103,"UNCLEAR"))),"INVALID - CITATION TOKEN",IF(NOT(OR(EXACT(M103,"MENTIONED"),EXACT(M103,"NOT MENTIONED"),EXACT(M103,"UNCLEAR"))),"INVALID - MENTION TOKEN",IF(NOT(OR(EXACT(N103,"REPRODUCED"),EXACT(N103,"NOT REPRODUCED"),EXACT(N103,"NOT RETESTED"))),"INVALID - REPRODUCTION TOKEN",IF(COUNTIF($A$6:$A$205,A103)&gt;1,"INVALID - DUPLICATE ID",IF(G103="CITED",IF(AND(I103&lt;&gt;"",NOT(OR(EXACT(I103,"OFFICIAL / FIRST-PARTY AUTHORITY"),EXACT(I103,"PRIMARY EVIDENCE"),EXACT(I103,"SPECIALIST INTERPRETATION"),EXACT(I103,"PUBLISHER / REFERENCE"),EXACT(I103,"COMMERCIAL SOURCE"),EXACT(I103,"COMMUNITY / WITNESS"),EXACT(I103,"DIRECTORY / MARKETPLACE"),EXACT(I103,"UNRESOLVED"),EXACT(I103,"NOT APPLICABLE")))),"INVALID - SOURCE ROLE TOKEN",IF(AND(L103&lt;&gt;"",NOT(OR(EXACT(L103,"ENTAILS"),EXACT(L103,"PARTIAL"),EXACT(L103,"CONTEXT"),EXACT(L103,"CONTRADICTS"),EXACT(L103,"STALE / JURISDICTION MISMATCH"),EXACT(L103,"ORPHAN / CIRCULAR"),EXACT(L103,"NOT CHECKED"),EXACT(L103,"NOT APPLICABLE")))),"INVALID - SUPPORT TOKEN",IF(OR(I103="NOT APPLICABLE",L103="NOT APPLICABLE"),"INVALID - CITED DETAIL CONTRADICTION","VALID"))),IF(G103="NOT CITED",IF(OR(H103&lt;&gt;"",J103&lt;&gt;"",K103&lt;&gt;"",AND(I103&lt;&gt;"NOT APPLICABLE",I103&lt;&gt;""),AND(L103&lt;&gt;"NOT APPLICABLE",L103&lt;&gt;"")),"INVALID - NOT CITED DETAIL CONTRADICTION","VALID"),IF(G103="UNCLEAR",IF(OR(H103&lt;&gt;"",J103&lt;&gt;"",K103&lt;&gt;"",AND(I103&lt;&gt;"NOT APPLICABLE",I103&lt;&gt;""),AND(L103&lt;&gt;"NOT APPLICABLE",L103&lt;&gt;"")),"INVALID - UNCLEAR DETAIL CONTRADICTION","VALID"),"INVALID - CITATION TOKEN")))))))))</x:f>
      </x:c>
      <x:c r="S103" s="47" t="str">
        <x:f>IF(A103="","",IF(P103&lt;&gt;"SCOPE MATCH",P103,IF(R103&lt;&gt;"VALID",R103,IF(Q103&lt;&gt;"COMPLETE",Q103,IF(G103="UNCLEAR","EVIDENCE INSUFFICIENT - CITATION PRESENCE",IF(G103="NOT CITED","NO CITATION OBSERVED",IF(L103="NOT CHECKED","EVIDENCE INSUFFICIENT - PASSAGE",IF(L103="CONTRADICTS","CITATION SUPPORT CONTRADICTED",IF(L103="ORPHAN / CIRCULAR","EVIDENCE INSUFFICIENT - PROVENANCE",IF(L103="STALE / JURISDICTION MISMATCH","CITATION SUPPORT STALE / MISMATCHED",IF(L103="CONTEXT","CITATION CONTEXT ONLY",IF(L103="PARTIAL","CITATION SUPPORT PARTIAL",IF(AND(L103="ENTAILS",N103="REPRODUCED"),"REPEATABLE WITHIN SAMPLE",IF(AND(L103="ENTAILS",N103="NOT REPRODUCED"),"CITATION SUPPORT VERIFIED - NOT REPRODUCED",IF(L103="ENTAILS","CITATION SUPPORT VERIFIED","EVIDENCE INSUFFICIENT")))))))))))))))</x:f>
      </x:c>
      <x:c r="T103" s="47" t="str">
        <x:f>IF(A103="","",IF(OR(LEFT(S103,21)="EVIDENCE INSUFFICIENT",LEFT(S103,7)="INVALID"),"NOT READY","READY"))</x:f>
      </x:c>
    </x:row>
    <x:row r="104">
      <x:c r="A104" s="39"/>
      <x:c r="B104" s="39"/>
      <x:c r="C104" s="39"/>
      <x:c r="D104" s="39"/>
      <x:c r="E104" s="52"/>
      <x:c r="F104" s="39"/>
      <x:c r="G104" s="39"/>
      <x:c r="H104" s="39"/>
      <x:c r="I104" s="39"/>
      <x:c r="J104" s="39"/>
      <x:c r="K104" s="39"/>
      <x:c r="L104" s="39"/>
      <x:c r="M104" s="39"/>
      <x:c r="N104" s="39"/>
      <x:c r="O104" s="39"/>
      <x:c r="P104" s="47" t="str">
        <x:f>IF(A104="","",IF(OR(B104="",C104="",D104="",E104=""),"EVIDENCE INSUFFICIENT - SCOPE FIELD",IF(AND(C104=START!$B$6,D104=START!$B$7,E104&gt;=START!$B$8,E104&lt;=START!$B$9),"SCOPE MATCH","INVALID - OUT OF SCOPE")))</x:f>
      </x:c>
      <x:c r="Q104" s="47" t="str">
        <x:f>IF(A104="","",IF(OR(B104="",C104="",D104="",E104="",F104="",G104="",M104="",N104="",O104=""),"EVIDENCE INSUFFICIENT - REQUIRED FIELD",IF(G104="CITED",IF(H104="","EVIDENCE INSUFFICIENT - CITED URL",IF(OR(I104="",I104="UNRESOLVED"),"EVIDENCE INSUFFICIENT - SOURCE ROLE",IF(OR(J104="",K104="",L104=""),"EVIDENCE INSUFFICIENT - PASSAGE","COMPLETE"))),IF(OR(G104="NOT CITED",G104="UNCLEAR"),"COMPLETE","EVIDENCE INSUFFICIENT - CITATION STATUS"))))</x:f>
      </x:c>
      <x:c r="R104" s="47" t="str">
        <x:f>IF(A104="","",IF(NOT(OR(EXACT(C104,"Google Search AI features"),EXACT(C104,"Bing / Microsoft AI experiences"),EXACT(C104,"ChatGPT search"),EXACT(C104,"Other observed answer surface"))),"INVALID - PLATFORM TOKEN",IF(NOT(OR(EXACT(G104,"CITED"),EXACT(G104,"NOT CITED"),EXACT(G104,"UNCLEAR"))),"INVALID - CITATION TOKEN",IF(NOT(OR(EXACT(M104,"MENTIONED"),EXACT(M104,"NOT MENTIONED"),EXACT(M104,"UNCLEAR"))),"INVALID - MENTION TOKEN",IF(NOT(OR(EXACT(N104,"REPRODUCED"),EXACT(N104,"NOT REPRODUCED"),EXACT(N104,"NOT RETESTED"))),"INVALID - REPRODUCTION TOKEN",IF(COUNTIF($A$6:$A$205,A104)&gt;1,"INVALID - DUPLICATE ID",IF(G104="CITED",IF(AND(I104&lt;&gt;"",NOT(OR(EXACT(I104,"OFFICIAL / FIRST-PARTY AUTHORITY"),EXACT(I104,"PRIMARY EVIDENCE"),EXACT(I104,"SPECIALIST INTERPRETATION"),EXACT(I104,"PUBLISHER / REFERENCE"),EXACT(I104,"COMMERCIAL SOURCE"),EXACT(I104,"COMMUNITY / WITNESS"),EXACT(I104,"DIRECTORY / MARKETPLACE"),EXACT(I104,"UNRESOLVED"),EXACT(I104,"NOT APPLICABLE")))),"INVALID - SOURCE ROLE TOKEN",IF(AND(L104&lt;&gt;"",NOT(OR(EXACT(L104,"ENTAILS"),EXACT(L104,"PARTIAL"),EXACT(L104,"CONTEXT"),EXACT(L104,"CONTRADICTS"),EXACT(L104,"STALE / JURISDICTION MISMATCH"),EXACT(L104,"ORPHAN / CIRCULAR"),EXACT(L104,"NOT CHECKED"),EXACT(L104,"NOT APPLICABLE")))),"INVALID - SUPPORT TOKEN",IF(OR(I104="NOT APPLICABLE",L104="NOT APPLICABLE"),"INVALID - CITED DETAIL CONTRADICTION","VALID"))),IF(G104="NOT CITED",IF(OR(H104&lt;&gt;"",J104&lt;&gt;"",K104&lt;&gt;"",AND(I104&lt;&gt;"NOT APPLICABLE",I104&lt;&gt;""),AND(L104&lt;&gt;"NOT APPLICABLE",L104&lt;&gt;"")),"INVALID - NOT CITED DETAIL CONTRADICTION","VALID"),IF(G104="UNCLEAR",IF(OR(H104&lt;&gt;"",J104&lt;&gt;"",K104&lt;&gt;"",AND(I104&lt;&gt;"NOT APPLICABLE",I104&lt;&gt;""),AND(L104&lt;&gt;"NOT APPLICABLE",L104&lt;&gt;"")),"INVALID - UNCLEAR DETAIL CONTRADICTION","VALID"),"INVALID - CITATION TOKEN")))))))))</x:f>
      </x:c>
      <x:c r="S104" s="47" t="str">
        <x:f>IF(A104="","",IF(P104&lt;&gt;"SCOPE MATCH",P104,IF(R104&lt;&gt;"VALID",R104,IF(Q104&lt;&gt;"COMPLETE",Q104,IF(G104="UNCLEAR","EVIDENCE INSUFFICIENT - CITATION PRESENCE",IF(G104="NOT CITED","NO CITATION OBSERVED",IF(L104="NOT CHECKED","EVIDENCE INSUFFICIENT - PASSAGE",IF(L104="CONTRADICTS","CITATION SUPPORT CONTRADICTED",IF(L104="ORPHAN / CIRCULAR","EVIDENCE INSUFFICIENT - PROVENANCE",IF(L104="STALE / JURISDICTION MISMATCH","CITATION SUPPORT STALE / MISMATCHED",IF(L104="CONTEXT","CITATION CONTEXT ONLY",IF(L104="PARTIAL","CITATION SUPPORT PARTIAL",IF(AND(L104="ENTAILS",N104="REPRODUCED"),"REPEATABLE WITHIN SAMPLE",IF(AND(L104="ENTAILS",N104="NOT REPRODUCED"),"CITATION SUPPORT VERIFIED - NOT REPRODUCED",IF(L104="ENTAILS","CITATION SUPPORT VERIFIED","EVIDENCE INSUFFICIENT")))))))))))))))</x:f>
      </x:c>
      <x:c r="T104" s="47" t="str">
        <x:f>IF(A104="","",IF(OR(LEFT(S104,21)="EVIDENCE INSUFFICIENT",LEFT(S104,7)="INVALID"),"NOT READY","READY"))</x:f>
      </x:c>
    </x:row>
    <x:row r="105">
      <x:c r="A105" s="39"/>
      <x:c r="B105" s="39"/>
      <x:c r="C105" s="39"/>
      <x:c r="D105" s="39"/>
      <x:c r="E105" s="52"/>
      <x:c r="F105" s="39"/>
      <x:c r="G105" s="39"/>
      <x:c r="H105" s="39"/>
      <x:c r="I105" s="39"/>
      <x:c r="J105" s="39"/>
      <x:c r="K105" s="39"/>
      <x:c r="L105" s="39"/>
      <x:c r="M105" s="39"/>
      <x:c r="N105" s="39"/>
      <x:c r="O105" s="39"/>
      <x:c r="P105" s="47" t="str">
        <x:f>IF(A105="","",IF(OR(B105="",C105="",D105="",E105=""),"EVIDENCE INSUFFICIENT - SCOPE FIELD",IF(AND(C105=START!$B$6,D105=START!$B$7,E105&gt;=START!$B$8,E105&lt;=START!$B$9),"SCOPE MATCH","INVALID - OUT OF SCOPE")))</x:f>
      </x:c>
      <x:c r="Q105" s="47" t="str">
        <x:f>IF(A105="","",IF(OR(B105="",C105="",D105="",E105="",F105="",G105="",M105="",N105="",O105=""),"EVIDENCE INSUFFICIENT - REQUIRED FIELD",IF(G105="CITED",IF(H105="","EVIDENCE INSUFFICIENT - CITED URL",IF(OR(I105="",I105="UNRESOLVED"),"EVIDENCE INSUFFICIENT - SOURCE ROLE",IF(OR(J105="",K105="",L105=""),"EVIDENCE INSUFFICIENT - PASSAGE","COMPLETE"))),IF(OR(G105="NOT CITED",G105="UNCLEAR"),"COMPLETE","EVIDENCE INSUFFICIENT - CITATION STATUS"))))</x:f>
      </x:c>
      <x:c r="R105" s="47" t="str">
        <x:f>IF(A105="","",IF(NOT(OR(EXACT(C105,"Google Search AI features"),EXACT(C105,"Bing / Microsoft AI experiences"),EXACT(C105,"ChatGPT search"),EXACT(C105,"Other observed answer surface"))),"INVALID - PLATFORM TOKEN",IF(NOT(OR(EXACT(G105,"CITED"),EXACT(G105,"NOT CITED"),EXACT(G105,"UNCLEAR"))),"INVALID - CITATION TOKEN",IF(NOT(OR(EXACT(M105,"MENTIONED"),EXACT(M105,"NOT MENTIONED"),EXACT(M105,"UNCLEAR"))),"INVALID - MENTION TOKEN",IF(NOT(OR(EXACT(N105,"REPRODUCED"),EXACT(N105,"NOT REPRODUCED"),EXACT(N105,"NOT RETESTED"))),"INVALID - REPRODUCTION TOKEN",IF(COUNTIF($A$6:$A$205,A105)&gt;1,"INVALID - DUPLICATE ID",IF(G105="CITED",IF(AND(I105&lt;&gt;"",NOT(OR(EXACT(I105,"OFFICIAL / FIRST-PARTY AUTHORITY"),EXACT(I105,"PRIMARY EVIDENCE"),EXACT(I105,"SPECIALIST INTERPRETATION"),EXACT(I105,"PUBLISHER / REFERENCE"),EXACT(I105,"COMMERCIAL SOURCE"),EXACT(I105,"COMMUNITY / WITNESS"),EXACT(I105,"DIRECTORY / MARKETPLACE"),EXACT(I105,"UNRESOLVED"),EXACT(I105,"NOT APPLICABLE")))),"INVALID - SOURCE ROLE TOKEN",IF(AND(L105&lt;&gt;"",NOT(OR(EXACT(L105,"ENTAILS"),EXACT(L105,"PARTIAL"),EXACT(L105,"CONTEXT"),EXACT(L105,"CONTRADICTS"),EXACT(L105,"STALE / JURISDICTION MISMATCH"),EXACT(L105,"ORPHAN / CIRCULAR"),EXACT(L105,"NOT CHECKED"),EXACT(L105,"NOT APPLICABLE")))),"INVALID - SUPPORT TOKEN",IF(OR(I105="NOT APPLICABLE",L105="NOT APPLICABLE"),"INVALID - CITED DETAIL CONTRADICTION","VALID"))),IF(G105="NOT CITED",IF(OR(H105&lt;&gt;"",J105&lt;&gt;"",K105&lt;&gt;"",AND(I105&lt;&gt;"NOT APPLICABLE",I105&lt;&gt;""),AND(L105&lt;&gt;"NOT APPLICABLE",L105&lt;&gt;"")),"INVALID - NOT CITED DETAIL CONTRADICTION","VALID"),IF(G105="UNCLEAR",IF(OR(H105&lt;&gt;"",J105&lt;&gt;"",K105&lt;&gt;"",AND(I105&lt;&gt;"NOT APPLICABLE",I105&lt;&gt;""),AND(L105&lt;&gt;"NOT APPLICABLE",L105&lt;&gt;"")),"INVALID - UNCLEAR DETAIL CONTRADICTION","VALID"),"INVALID - CITATION TOKEN")))))))))</x:f>
      </x:c>
      <x:c r="S105" s="47" t="str">
        <x:f>IF(A105="","",IF(P105&lt;&gt;"SCOPE MATCH",P105,IF(R105&lt;&gt;"VALID",R105,IF(Q105&lt;&gt;"COMPLETE",Q105,IF(G105="UNCLEAR","EVIDENCE INSUFFICIENT - CITATION PRESENCE",IF(G105="NOT CITED","NO CITATION OBSERVED",IF(L105="NOT CHECKED","EVIDENCE INSUFFICIENT - PASSAGE",IF(L105="CONTRADICTS","CITATION SUPPORT CONTRADICTED",IF(L105="ORPHAN / CIRCULAR","EVIDENCE INSUFFICIENT - PROVENANCE",IF(L105="STALE / JURISDICTION MISMATCH","CITATION SUPPORT STALE / MISMATCHED",IF(L105="CONTEXT","CITATION CONTEXT ONLY",IF(L105="PARTIAL","CITATION SUPPORT PARTIAL",IF(AND(L105="ENTAILS",N105="REPRODUCED"),"REPEATABLE WITHIN SAMPLE",IF(AND(L105="ENTAILS",N105="NOT REPRODUCED"),"CITATION SUPPORT VERIFIED - NOT REPRODUCED",IF(L105="ENTAILS","CITATION SUPPORT VERIFIED","EVIDENCE INSUFFICIENT")))))))))))))))</x:f>
      </x:c>
      <x:c r="T105" s="47" t="str">
        <x:f>IF(A105="","",IF(OR(LEFT(S105,21)="EVIDENCE INSUFFICIENT",LEFT(S105,7)="INVALID"),"NOT READY","READY"))</x:f>
      </x:c>
    </x:row>
    <x:row r="106">
      <x:c r="A106" s="39"/>
      <x:c r="B106" s="39"/>
      <x:c r="C106" s="39"/>
      <x:c r="D106" s="39"/>
      <x:c r="E106" s="52"/>
      <x:c r="F106" s="39"/>
      <x:c r="G106" s="39"/>
      <x:c r="H106" s="39"/>
      <x:c r="I106" s="39"/>
      <x:c r="J106" s="39"/>
      <x:c r="K106" s="39"/>
      <x:c r="L106" s="39"/>
      <x:c r="M106" s="39"/>
      <x:c r="N106" s="39"/>
      <x:c r="O106" s="39"/>
      <x:c r="P106" s="47" t="str">
        <x:f>IF(A106="","",IF(OR(B106="",C106="",D106="",E106=""),"EVIDENCE INSUFFICIENT - SCOPE FIELD",IF(AND(C106=START!$B$6,D106=START!$B$7,E106&gt;=START!$B$8,E106&lt;=START!$B$9),"SCOPE MATCH","INVALID - OUT OF SCOPE")))</x:f>
      </x:c>
      <x:c r="Q106" s="47" t="str">
        <x:f>IF(A106="","",IF(OR(B106="",C106="",D106="",E106="",F106="",G106="",M106="",N106="",O106=""),"EVIDENCE INSUFFICIENT - REQUIRED FIELD",IF(G106="CITED",IF(H106="","EVIDENCE INSUFFICIENT - CITED URL",IF(OR(I106="",I106="UNRESOLVED"),"EVIDENCE INSUFFICIENT - SOURCE ROLE",IF(OR(J106="",K106="",L106=""),"EVIDENCE INSUFFICIENT - PASSAGE","COMPLETE"))),IF(OR(G106="NOT CITED",G106="UNCLEAR"),"COMPLETE","EVIDENCE INSUFFICIENT - CITATION STATUS"))))</x:f>
      </x:c>
      <x:c r="R106" s="47" t="str">
        <x:f>IF(A106="","",IF(NOT(OR(EXACT(C106,"Google Search AI features"),EXACT(C106,"Bing / Microsoft AI experiences"),EXACT(C106,"ChatGPT search"),EXACT(C106,"Other observed answer surface"))),"INVALID - PLATFORM TOKEN",IF(NOT(OR(EXACT(G106,"CITED"),EXACT(G106,"NOT CITED"),EXACT(G106,"UNCLEAR"))),"INVALID - CITATION TOKEN",IF(NOT(OR(EXACT(M106,"MENTIONED"),EXACT(M106,"NOT MENTIONED"),EXACT(M106,"UNCLEAR"))),"INVALID - MENTION TOKEN",IF(NOT(OR(EXACT(N106,"REPRODUCED"),EXACT(N106,"NOT REPRODUCED"),EXACT(N106,"NOT RETESTED"))),"INVALID - REPRODUCTION TOKEN",IF(COUNTIF($A$6:$A$205,A106)&gt;1,"INVALID - DUPLICATE ID",IF(G106="CITED",IF(AND(I106&lt;&gt;"",NOT(OR(EXACT(I106,"OFFICIAL / FIRST-PARTY AUTHORITY"),EXACT(I106,"PRIMARY EVIDENCE"),EXACT(I106,"SPECIALIST INTERPRETATION"),EXACT(I106,"PUBLISHER / REFERENCE"),EXACT(I106,"COMMERCIAL SOURCE"),EXACT(I106,"COMMUNITY / WITNESS"),EXACT(I106,"DIRECTORY / MARKETPLACE"),EXACT(I106,"UNRESOLVED"),EXACT(I106,"NOT APPLICABLE")))),"INVALID - SOURCE ROLE TOKEN",IF(AND(L106&lt;&gt;"",NOT(OR(EXACT(L106,"ENTAILS"),EXACT(L106,"PARTIAL"),EXACT(L106,"CONTEXT"),EXACT(L106,"CONTRADICTS"),EXACT(L106,"STALE / JURISDICTION MISMATCH"),EXACT(L106,"ORPHAN / CIRCULAR"),EXACT(L106,"NOT CHECKED"),EXACT(L106,"NOT APPLICABLE")))),"INVALID - SUPPORT TOKEN",IF(OR(I106="NOT APPLICABLE",L106="NOT APPLICABLE"),"INVALID - CITED DETAIL CONTRADICTION","VALID"))),IF(G106="NOT CITED",IF(OR(H106&lt;&gt;"",J106&lt;&gt;"",K106&lt;&gt;"",AND(I106&lt;&gt;"NOT APPLICABLE",I106&lt;&gt;""),AND(L106&lt;&gt;"NOT APPLICABLE",L106&lt;&gt;"")),"INVALID - NOT CITED DETAIL CONTRADICTION","VALID"),IF(G106="UNCLEAR",IF(OR(H106&lt;&gt;"",J106&lt;&gt;"",K106&lt;&gt;"",AND(I106&lt;&gt;"NOT APPLICABLE",I106&lt;&gt;""),AND(L106&lt;&gt;"NOT APPLICABLE",L106&lt;&gt;"")),"INVALID - UNCLEAR DETAIL CONTRADICTION","VALID"),"INVALID - CITATION TOKEN")))))))))</x:f>
      </x:c>
      <x:c r="S106" s="47" t="str">
        <x:f>IF(A106="","",IF(P106&lt;&gt;"SCOPE MATCH",P106,IF(R106&lt;&gt;"VALID",R106,IF(Q106&lt;&gt;"COMPLETE",Q106,IF(G106="UNCLEAR","EVIDENCE INSUFFICIENT - CITATION PRESENCE",IF(G106="NOT CITED","NO CITATION OBSERVED",IF(L106="NOT CHECKED","EVIDENCE INSUFFICIENT - PASSAGE",IF(L106="CONTRADICTS","CITATION SUPPORT CONTRADICTED",IF(L106="ORPHAN / CIRCULAR","EVIDENCE INSUFFICIENT - PROVENANCE",IF(L106="STALE / JURISDICTION MISMATCH","CITATION SUPPORT STALE / MISMATCHED",IF(L106="CONTEXT","CITATION CONTEXT ONLY",IF(L106="PARTIAL","CITATION SUPPORT PARTIAL",IF(AND(L106="ENTAILS",N106="REPRODUCED"),"REPEATABLE WITHIN SAMPLE",IF(AND(L106="ENTAILS",N106="NOT REPRODUCED"),"CITATION SUPPORT VERIFIED - NOT REPRODUCED",IF(L106="ENTAILS","CITATION SUPPORT VERIFIED","EVIDENCE INSUFFICIENT")))))))))))))))</x:f>
      </x:c>
      <x:c r="T106" s="47" t="str">
        <x:f>IF(A106="","",IF(OR(LEFT(S106,21)="EVIDENCE INSUFFICIENT",LEFT(S106,7)="INVALID"),"NOT READY","READY"))</x:f>
      </x:c>
    </x:row>
    <x:row r="107">
      <x:c r="A107" s="39"/>
      <x:c r="B107" s="39"/>
      <x:c r="C107" s="39"/>
      <x:c r="D107" s="39"/>
      <x:c r="E107" s="52"/>
      <x:c r="F107" s="39"/>
      <x:c r="G107" s="39"/>
      <x:c r="H107" s="39"/>
      <x:c r="I107" s="39"/>
      <x:c r="J107" s="39"/>
      <x:c r="K107" s="39"/>
      <x:c r="L107" s="39"/>
      <x:c r="M107" s="39"/>
      <x:c r="N107" s="39"/>
      <x:c r="O107" s="39"/>
      <x:c r="P107" s="47" t="str">
        <x:f>IF(A107="","",IF(OR(B107="",C107="",D107="",E107=""),"EVIDENCE INSUFFICIENT - SCOPE FIELD",IF(AND(C107=START!$B$6,D107=START!$B$7,E107&gt;=START!$B$8,E107&lt;=START!$B$9),"SCOPE MATCH","INVALID - OUT OF SCOPE")))</x:f>
      </x:c>
      <x:c r="Q107" s="47" t="str">
        <x:f>IF(A107="","",IF(OR(B107="",C107="",D107="",E107="",F107="",G107="",M107="",N107="",O107=""),"EVIDENCE INSUFFICIENT - REQUIRED FIELD",IF(G107="CITED",IF(H107="","EVIDENCE INSUFFICIENT - CITED URL",IF(OR(I107="",I107="UNRESOLVED"),"EVIDENCE INSUFFICIENT - SOURCE ROLE",IF(OR(J107="",K107="",L107=""),"EVIDENCE INSUFFICIENT - PASSAGE","COMPLETE"))),IF(OR(G107="NOT CITED",G107="UNCLEAR"),"COMPLETE","EVIDENCE INSUFFICIENT - CITATION STATUS"))))</x:f>
      </x:c>
      <x:c r="R107" s="47" t="str">
        <x:f>IF(A107="","",IF(NOT(OR(EXACT(C107,"Google Search AI features"),EXACT(C107,"Bing / Microsoft AI experiences"),EXACT(C107,"ChatGPT search"),EXACT(C107,"Other observed answer surface"))),"INVALID - PLATFORM TOKEN",IF(NOT(OR(EXACT(G107,"CITED"),EXACT(G107,"NOT CITED"),EXACT(G107,"UNCLEAR"))),"INVALID - CITATION TOKEN",IF(NOT(OR(EXACT(M107,"MENTIONED"),EXACT(M107,"NOT MENTIONED"),EXACT(M107,"UNCLEAR"))),"INVALID - MENTION TOKEN",IF(NOT(OR(EXACT(N107,"REPRODUCED"),EXACT(N107,"NOT REPRODUCED"),EXACT(N107,"NOT RETESTED"))),"INVALID - REPRODUCTION TOKEN",IF(COUNTIF($A$6:$A$205,A107)&gt;1,"INVALID - DUPLICATE ID",IF(G107="CITED",IF(AND(I107&lt;&gt;"",NOT(OR(EXACT(I107,"OFFICIAL / FIRST-PARTY AUTHORITY"),EXACT(I107,"PRIMARY EVIDENCE"),EXACT(I107,"SPECIALIST INTERPRETATION"),EXACT(I107,"PUBLISHER / REFERENCE"),EXACT(I107,"COMMERCIAL SOURCE"),EXACT(I107,"COMMUNITY / WITNESS"),EXACT(I107,"DIRECTORY / MARKETPLACE"),EXACT(I107,"UNRESOLVED"),EXACT(I107,"NOT APPLICABLE")))),"INVALID - SOURCE ROLE TOKEN",IF(AND(L107&lt;&gt;"",NOT(OR(EXACT(L107,"ENTAILS"),EXACT(L107,"PARTIAL"),EXACT(L107,"CONTEXT"),EXACT(L107,"CONTRADICTS"),EXACT(L107,"STALE / JURISDICTION MISMATCH"),EXACT(L107,"ORPHAN / CIRCULAR"),EXACT(L107,"NOT CHECKED"),EXACT(L107,"NOT APPLICABLE")))),"INVALID - SUPPORT TOKEN",IF(OR(I107="NOT APPLICABLE",L107="NOT APPLICABLE"),"INVALID - CITED DETAIL CONTRADICTION","VALID"))),IF(G107="NOT CITED",IF(OR(H107&lt;&gt;"",J107&lt;&gt;"",K107&lt;&gt;"",AND(I107&lt;&gt;"NOT APPLICABLE",I107&lt;&gt;""),AND(L107&lt;&gt;"NOT APPLICABLE",L107&lt;&gt;"")),"INVALID - NOT CITED DETAIL CONTRADICTION","VALID"),IF(G107="UNCLEAR",IF(OR(H107&lt;&gt;"",J107&lt;&gt;"",K107&lt;&gt;"",AND(I107&lt;&gt;"NOT APPLICABLE",I107&lt;&gt;""),AND(L107&lt;&gt;"NOT APPLICABLE",L107&lt;&gt;"")),"INVALID - UNCLEAR DETAIL CONTRADICTION","VALID"),"INVALID - CITATION TOKEN")))))))))</x:f>
      </x:c>
      <x:c r="S107" s="47" t="str">
        <x:f>IF(A107="","",IF(P107&lt;&gt;"SCOPE MATCH",P107,IF(R107&lt;&gt;"VALID",R107,IF(Q107&lt;&gt;"COMPLETE",Q107,IF(G107="UNCLEAR","EVIDENCE INSUFFICIENT - CITATION PRESENCE",IF(G107="NOT CITED","NO CITATION OBSERVED",IF(L107="NOT CHECKED","EVIDENCE INSUFFICIENT - PASSAGE",IF(L107="CONTRADICTS","CITATION SUPPORT CONTRADICTED",IF(L107="ORPHAN / CIRCULAR","EVIDENCE INSUFFICIENT - PROVENANCE",IF(L107="STALE / JURISDICTION MISMATCH","CITATION SUPPORT STALE / MISMATCHED",IF(L107="CONTEXT","CITATION CONTEXT ONLY",IF(L107="PARTIAL","CITATION SUPPORT PARTIAL",IF(AND(L107="ENTAILS",N107="REPRODUCED"),"REPEATABLE WITHIN SAMPLE",IF(AND(L107="ENTAILS",N107="NOT REPRODUCED"),"CITATION SUPPORT VERIFIED - NOT REPRODUCED",IF(L107="ENTAILS","CITATION SUPPORT VERIFIED","EVIDENCE INSUFFICIENT")))))))))))))))</x:f>
      </x:c>
      <x:c r="T107" s="47" t="str">
        <x:f>IF(A107="","",IF(OR(LEFT(S107,21)="EVIDENCE INSUFFICIENT",LEFT(S107,7)="INVALID"),"NOT READY","READY"))</x:f>
      </x:c>
    </x:row>
    <x:row r="108">
      <x:c r="A108" s="39"/>
      <x:c r="B108" s="39"/>
      <x:c r="C108" s="39"/>
      <x:c r="D108" s="39"/>
      <x:c r="E108" s="52"/>
      <x:c r="F108" s="39"/>
      <x:c r="G108" s="39"/>
      <x:c r="H108" s="39"/>
      <x:c r="I108" s="39"/>
      <x:c r="J108" s="39"/>
      <x:c r="K108" s="39"/>
      <x:c r="L108" s="39"/>
      <x:c r="M108" s="39"/>
      <x:c r="N108" s="39"/>
      <x:c r="O108" s="39"/>
      <x:c r="P108" s="47" t="str">
        <x:f>IF(A108="","",IF(OR(B108="",C108="",D108="",E108=""),"EVIDENCE INSUFFICIENT - SCOPE FIELD",IF(AND(C108=START!$B$6,D108=START!$B$7,E108&gt;=START!$B$8,E108&lt;=START!$B$9),"SCOPE MATCH","INVALID - OUT OF SCOPE")))</x:f>
      </x:c>
      <x:c r="Q108" s="47" t="str">
        <x:f>IF(A108="","",IF(OR(B108="",C108="",D108="",E108="",F108="",G108="",M108="",N108="",O108=""),"EVIDENCE INSUFFICIENT - REQUIRED FIELD",IF(G108="CITED",IF(H108="","EVIDENCE INSUFFICIENT - CITED URL",IF(OR(I108="",I108="UNRESOLVED"),"EVIDENCE INSUFFICIENT - SOURCE ROLE",IF(OR(J108="",K108="",L108=""),"EVIDENCE INSUFFICIENT - PASSAGE","COMPLETE"))),IF(OR(G108="NOT CITED",G108="UNCLEAR"),"COMPLETE","EVIDENCE INSUFFICIENT - CITATION STATUS"))))</x:f>
      </x:c>
      <x:c r="R108" s="47" t="str">
        <x:f>IF(A108="","",IF(NOT(OR(EXACT(C108,"Google Search AI features"),EXACT(C108,"Bing / Microsoft AI experiences"),EXACT(C108,"ChatGPT search"),EXACT(C108,"Other observed answer surface"))),"INVALID - PLATFORM TOKEN",IF(NOT(OR(EXACT(G108,"CITED"),EXACT(G108,"NOT CITED"),EXACT(G108,"UNCLEAR"))),"INVALID - CITATION TOKEN",IF(NOT(OR(EXACT(M108,"MENTIONED"),EXACT(M108,"NOT MENTIONED"),EXACT(M108,"UNCLEAR"))),"INVALID - MENTION TOKEN",IF(NOT(OR(EXACT(N108,"REPRODUCED"),EXACT(N108,"NOT REPRODUCED"),EXACT(N108,"NOT RETESTED"))),"INVALID - REPRODUCTION TOKEN",IF(COUNTIF($A$6:$A$205,A108)&gt;1,"INVALID - DUPLICATE ID",IF(G108="CITED",IF(AND(I108&lt;&gt;"",NOT(OR(EXACT(I108,"OFFICIAL / FIRST-PARTY AUTHORITY"),EXACT(I108,"PRIMARY EVIDENCE"),EXACT(I108,"SPECIALIST INTERPRETATION"),EXACT(I108,"PUBLISHER / REFERENCE"),EXACT(I108,"COMMERCIAL SOURCE"),EXACT(I108,"COMMUNITY / WITNESS"),EXACT(I108,"DIRECTORY / MARKETPLACE"),EXACT(I108,"UNRESOLVED"),EXACT(I108,"NOT APPLICABLE")))),"INVALID - SOURCE ROLE TOKEN",IF(AND(L108&lt;&gt;"",NOT(OR(EXACT(L108,"ENTAILS"),EXACT(L108,"PARTIAL"),EXACT(L108,"CONTEXT"),EXACT(L108,"CONTRADICTS"),EXACT(L108,"STALE / JURISDICTION MISMATCH"),EXACT(L108,"ORPHAN / CIRCULAR"),EXACT(L108,"NOT CHECKED"),EXACT(L108,"NOT APPLICABLE")))),"INVALID - SUPPORT TOKEN",IF(OR(I108="NOT APPLICABLE",L108="NOT APPLICABLE"),"INVALID - CITED DETAIL CONTRADICTION","VALID"))),IF(G108="NOT CITED",IF(OR(H108&lt;&gt;"",J108&lt;&gt;"",K108&lt;&gt;"",AND(I108&lt;&gt;"NOT APPLICABLE",I108&lt;&gt;""),AND(L108&lt;&gt;"NOT APPLICABLE",L108&lt;&gt;"")),"INVALID - NOT CITED DETAIL CONTRADICTION","VALID"),IF(G108="UNCLEAR",IF(OR(H108&lt;&gt;"",J108&lt;&gt;"",K108&lt;&gt;"",AND(I108&lt;&gt;"NOT APPLICABLE",I108&lt;&gt;""),AND(L108&lt;&gt;"NOT APPLICABLE",L108&lt;&gt;"")),"INVALID - UNCLEAR DETAIL CONTRADICTION","VALID"),"INVALID - CITATION TOKEN")))))))))</x:f>
      </x:c>
      <x:c r="S108" s="47" t="str">
        <x:f>IF(A108="","",IF(P108&lt;&gt;"SCOPE MATCH",P108,IF(R108&lt;&gt;"VALID",R108,IF(Q108&lt;&gt;"COMPLETE",Q108,IF(G108="UNCLEAR","EVIDENCE INSUFFICIENT - CITATION PRESENCE",IF(G108="NOT CITED","NO CITATION OBSERVED",IF(L108="NOT CHECKED","EVIDENCE INSUFFICIENT - PASSAGE",IF(L108="CONTRADICTS","CITATION SUPPORT CONTRADICTED",IF(L108="ORPHAN / CIRCULAR","EVIDENCE INSUFFICIENT - PROVENANCE",IF(L108="STALE / JURISDICTION MISMATCH","CITATION SUPPORT STALE / MISMATCHED",IF(L108="CONTEXT","CITATION CONTEXT ONLY",IF(L108="PARTIAL","CITATION SUPPORT PARTIAL",IF(AND(L108="ENTAILS",N108="REPRODUCED"),"REPEATABLE WITHIN SAMPLE",IF(AND(L108="ENTAILS",N108="NOT REPRODUCED"),"CITATION SUPPORT VERIFIED - NOT REPRODUCED",IF(L108="ENTAILS","CITATION SUPPORT VERIFIED","EVIDENCE INSUFFICIENT")))))))))))))))</x:f>
      </x:c>
      <x:c r="T108" s="47" t="str">
        <x:f>IF(A108="","",IF(OR(LEFT(S108,21)="EVIDENCE INSUFFICIENT",LEFT(S108,7)="INVALID"),"NOT READY","READY"))</x:f>
      </x:c>
    </x:row>
    <x:row r="109">
      <x:c r="A109" s="39"/>
      <x:c r="B109" s="39"/>
      <x:c r="C109" s="39"/>
      <x:c r="D109" s="39"/>
      <x:c r="E109" s="52"/>
      <x:c r="F109" s="39"/>
      <x:c r="G109" s="39"/>
      <x:c r="H109" s="39"/>
      <x:c r="I109" s="39"/>
      <x:c r="J109" s="39"/>
      <x:c r="K109" s="39"/>
      <x:c r="L109" s="39"/>
      <x:c r="M109" s="39"/>
      <x:c r="N109" s="39"/>
      <x:c r="O109" s="39"/>
      <x:c r="P109" s="47" t="str">
        <x:f>IF(A109="","",IF(OR(B109="",C109="",D109="",E109=""),"EVIDENCE INSUFFICIENT - SCOPE FIELD",IF(AND(C109=START!$B$6,D109=START!$B$7,E109&gt;=START!$B$8,E109&lt;=START!$B$9),"SCOPE MATCH","INVALID - OUT OF SCOPE")))</x:f>
      </x:c>
      <x:c r="Q109" s="47" t="str">
        <x:f>IF(A109="","",IF(OR(B109="",C109="",D109="",E109="",F109="",G109="",M109="",N109="",O109=""),"EVIDENCE INSUFFICIENT - REQUIRED FIELD",IF(G109="CITED",IF(H109="","EVIDENCE INSUFFICIENT - CITED URL",IF(OR(I109="",I109="UNRESOLVED"),"EVIDENCE INSUFFICIENT - SOURCE ROLE",IF(OR(J109="",K109="",L109=""),"EVIDENCE INSUFFICIENT - PASSAGE","COMPLETE"))),IF(OR(G109="NOT CITED",G109="UNCLEAR"),"COMPLETE","EVIDENCE INSUFFICIENT - CITATION STATUS"))))</x:f>
      </x:c>
      <x:c r="R109" s="47" t="str">
        <x:f>IF(A109="","",IF(NOT(OR(EXACT(C109,"Google Search AI features"),EXACT(C109,"Bing / Microsoft AI experiences"),EXACT(C109,"ChatGPT search"),EXACT(C109,"Other observed answer surface"))),"INVALID - PLATFORM TOKEN",IF(NOT(OR(EXACT(G109,"CITED"),EXACT(G109,"NOT CITED"),EXACT(G109,"UNCLEAR"))),"INVALID - CITATION TOKEN",IF(NOT(OR(EXACT(M109,"MENTIONED"),EXACT(M109,"NOT MENTIONED"),EXACT(M109,"UNCLEAR"))),"INVALID - MENTION TOKEN",IF(NOT(OR(EXACT(N109,"REPRODUCED"),EXACT(N109,"NOT REPRODUCED"),EXACT(N109,"NOT RETESTED"))),"INVALID - REPRODUCTION TOKEN",IF(COUNTIF($A$6:$A$205,A109)&gt;1,"INVALID - DUPLICATE ID",IF(G109="CITED",IF(AND(I109&lt;&gt;"",NOT(OR(EXACT(I109,"OFFICIAL / FIRST-PARTY AUTHORITY"),EXACT(I109,"PRIMARY EVIDENCE"),EXACT(I109,"SPECIALIST INTERPRETATION"),EXACT(I109,"PUBLISHER / REFERENCE"),EXACT(I109,"COMMERCIAL SOURCE"),EXACT(I109,"COMMUNITY / WITNESS"),EXACT(I109,"DIRECTORY / MARKETPLACE"),EXACT(I109,"UNRESOLVED"),EXACT(I109,"NOT APPLICABLE")))),"INVALID - SOURCE ROLE TOKEN",IF(AND(L109&lt;&gt;"",NOT(OR(EXACT(L109,"ENTAILS"),EXACT(L109,"PARTIAL"),EXACT(L109,"CONTEXT"),EXACT(L109,"CONTRADICTS"),EXACT(L109,"STALE / JURISDICTION MISMATCH"),EXACT(L109,"ORPHAN / CIRCULAR"),EXACT(L109,"NOT CHECKED"),EXACT(L109,"NOT APPLICABLE")))),"INVALID - SUPPORT TOKEN",IF(OR(I109="NOT APPLICABLE",L109="NOT APPLICABLE"),"INVALID - CITED DETAIL CONTRADICTION","VALID"))),IF(G109="NOT CITED",IF(OR(H109&lt;&gt;"",J109&lt;&gt;"",K109&lt;&gt;"",AND(I109&lt;&gt;"NOT APPLICABLE",I109&lt;&gt;""),AND(L109&lt;&gt;"NOT APPLICABLE",L109&lt;&gt;"")),"INVALID - NOT CITED DETAIL CONTRADICTION","VALID"),IF(G109="UNCLEAR",IF(OR(H109&lt;&gt;"",J109&lt;&gt;"",K109&lt;&gt;"",AND(I109&lt;&gt;"NOT APPLICABLE",I109&lt;&gt;""),AND(L109&lt;&gt;"NOT APPLICABLE",L109&lt;&gt;"")),"INVALID - UNCLEAR DETAIL CONTRADICTION","VALID"),"INVALID - CITATION TOKEN")))))))))</x:f>
      </x:c>
      <x:c r="S109" s="47" t="str">
        <x:f>IF(A109="","",IF(P109&lt;&gt;"SCOPE MATCH",P109,IF(R109&lt;&gt;"VALID",R109,IF(Q109&lt;&gt;"COMPLETE",Q109,IF(G109="UNCLEAR","EVIDENCE INSUFFICIENT - CITATION PRESENCE",IF(G109="NOT CITED","NO CITATION OBSERVED",IF(L109="NOT CHECKED","EVIDENCE INSUFFICIENT - PASSAGE",IF(L109="CONTRADICTS","CITATION SUPPORT CONTRADICTED",IF(L109="ORPHAN / CIRCULAR","EVIDENCE INSUFFICIENT - PROVENANCE",IF(L109="STALE / JURISDICTION MISMATCH","CITATION SUPPORT STALE / MISMATCHED",IF(L109="CONTEXT","CITATION CONTEXT ONLY",IF(L109="PARTIAL","CITATION SUPPORT PARTIAL",IF(AND(L109="ENTAILS",N109="REPRODUCED"),"REPEATABLE WITHIN SAMPLE",IF(AND(L109="ENTAILS",N109="NOT REPRODUCED"),"CITATION SUPPORT VERIFIED - NOT REPRODUCED",IF(L109="ENTAILS","CITATION SUPPORT VERIFIED","EVIDENCE INSUFFICIENT")))))))))))))))</x:f>
      </x:c>
      <x:c r="T109" s="47" t="str">
        <x:f>IF(A109="","",IF(OR(LEFT(S109,21)="EVIDENCE INSUFFICIENT",LEFT(S109,7)="INVALID"),"NOT READY","READY"))</x:f>
      </x:c>
    </x:row>
    <x:row r="110">
      <x:c r="A110" s="39"/>
      <x:c r="B110" s="39"/>
      <x:c r="C110" s="39"/>
      <x:c r="D110" s="39"/>
      <x:c r="E110" s="52"/>
      <x:c r="F110" s="39"/>
      <x:c r="G110" s="39"/>
      <x:c r="H110" s="39"/>
      <x:c r="I110" s="39"/>
      <x:c r="J110" s="39"/>
      <x:c r="K110" s="39"/>
      <x:c r="L110" s="39"/>
      <x:c r="M110" s="39"/>
      <x:c r="N110" s="39"/>
      <x:c r="O110" s="39"/>
      <x:c r="P110" s="47" t="str">
        <x:f>IF(A110="","",IF(OR(B110="",C110="",D110="",E110=""),"EVIDENCE INSUFFICIENT - SCOPE FIELD",IF(AND(C110=START!$B$6,D110=START!$B$7,E110&gt;=START!$B$8,E110&lt;=START!$B$9),"SCOPE MATCH","INVALID - OUT OF SCOPE")))</x:f>
      </x:c>
      <x:c r="Q110" s="47" t="str">
        <x:f>IF(A110="","",IF(OR(B110="",C110="",D110="",E110="",F110="",G110="",M110="",N110="",O110=""),"EVIDENCE INSUFFICIENT - REQUIRED FIELD",IF(G110="CITED",IF(H110="","EVIDENCE INSUFFICIENT - CITED URL",IF(OR(I110="",I110="UNRESOLVED"),"EVIDENCE INSUFFICIENT - SOURCE ROLE",IF(OR(J110="",K110="",L110=""),"EVIDENCE INSUFFICIENT - PASSAGE","COMPLETE"))),IF(OR(G110="NOT CITED",G110="UNCLEAR"),"COMPLETE","EVIDENCE INSUFFICIENT - CITATION STATUS"))))</x:f>
      </x:c>
      <x:c r="R110" s="47" t="str">
        <x:f>IF(A110="","",IF(NOT(OR(EXACT(C110,"Google Search AI features"),EXACT(C110,"Bing / Microsoft AI experiences"),EXACT(C110,"ChatGPT search"),EXACT(C110,"Other observed answer surface"))),"INVALID - PLATFORM TOKEN",IF(NOT(OR(EXACT(G110,"CITED"),EXACT(G110,"NOT CITED"),EXACT(G110,"UNCLEAR"))),"INVALID - CITATION TOKEN",IF(NOT(OR(EXACT(M110,"MENTIONED"),EXACT(M110,"NOT MENTIONED"),EXACT(M110,"UNCLEAR"))),"INVALID - MENTION TOKEN",IF(NOT(OR(EXACT(N110,"REPRODUCED"),EXACT(N110,"NOT REPRODUCED"),EXACT(N110,"NOT RETESTED"))),"INVALID - REPRODUCTION TOKEN",IF(COUNTIF($A$6:$A$205,A110)&gt;1,"INVALID - DUPLICATE ID",IF(G110="CITED",IF(AND(I110&lt;&gt;"",NOT(OR(EXACT(I110,"OFFICIAL / FIRST-PARTY AUTHORITY"),EXACT(I110,"PRIMARY EVIDENCE"),EXACT(I110,"SPECIALIST INTERPRETATION"),EXACT(I110,"PUBLISHER / REFERENCE"),EXACT(I110,"COMMERCIAL SOURCE"),EXACT(I110,"COMMUNITY / WITNESS"),EXACT(I110,"DIRECTORY / MARKETPLACE"),EXACT(I110,"UNRESOLVED"),EXACT(I110,"NOT APPLICABLE")))),"INVALID - SOURCE ROLE TOKEN",IF(AND(L110&lt;&gt;"",NOT(OR(EXACT(L110,"ENTAILS"),EXACT(L110,"PARTIAL"),EXACT(L110,"CONTEXT"),EXACT(L110,"CONTRADICTS"),EXACT(L110,"STALE / JURISDICTION MISMATCH"),EXACT(L110,"ORPHAN / CIRCULAR"),EXACT(L110,"NOT CHECKED"),EXACT(L110,"NOT APPLICABLE")))),"INVALID - SUPPORT TOKEN",IF(OR(I110="NOT APPLICABLE",L110="NOT APPLICABLE"),"INVALID - CITED DETAIL CONTRADICTION","VALID"))),IF(G110="NOT CITED",IF(OR(H110&lt;&gt;"",J110&lt;&gt;"",K110&lt;&gt;"",AND(I110&lt;&gt;"NOT APPLICABLE",I110&lt;&gt;""),AND(L110&lt;&gt;"NOT APPLICABLE",L110&lt;&gt;"")),"INVALID - NOT CITED DETAIL CONTRADICTION","VALID"),IF(G110="UNCLEAR",IF(OR(H110&lt;&gt;"",J110&lt;&gt;"",K110&lt;&gt;"",AND(I110&lt;&gt;"NOT APPLICABLE",I110&lt;&gt;""),AND(L110&lt;&gt;"NOT APPLICABLE",L110&lt;&gt;"")),"INVALID - UNCLEAR DETAIL CONTRADICTION","VALID"),"INVALID - CITATION TOKEN")))))))))</x:f>
      </x:c>
      <x:c r="S110" s="47" t="str">
        <x:f>IF(A110="","",IF(P110&lt;&gt;"SCOPE MATCH",P110,IF(R110&lt;&gt;"VALID",R110,IF(Q110&lt;&gt;"COMPLETE",Q110,IF(G110="UNCLEAR","EVIDENCE INSUFFICIENT - CITATION PRESENCE",IF(G110="NOT CITED","NO CITATION OBSERVED",IF(L110="NOT CHECKED","EVIDENCE INSUFFICIENT - PASSAGE",IF(L110="CONTRADICTS","CITATION SUPPORT CONTRADICTED",IF(L110="ORPHAN / CIRCULAR","EVIDENCE INSUFFICIENT - PROVENANCE",IF(L110="STALE / JURISDICTION MISMATCH","CITATION SUPPORT STALE / MISMATCHED",IF(L110="CONTEXT","CITATION CONTEXT ONLY",IF(L110="PARTIAL","CITATION SUPPORT PARTIAL",IF(AND(L110="ENTAILS",N110="REPRODUCED"),"REPEATABLE WITHIN SAMPLE",IF(AND(L110="ENTAILS",N110="NOT REPRODUCED"),"CITATION SUPPORT VERIFIED - NOT REPRODUCED",IF(L110="ENTAILS","CITATION SUPPORT VERIFIED","EVIDENCE INSUFFICIENT")))))))))))))))</x:f>
      </x:c>
      <x:c r="T110" s="47" t="str">
        <x:f>IF(A110="","",IF(OR(LEFT(S110,21)="EVIDENCE INSUFFICIENT",LEFT(S110,7)="INVALID"),"NOT READY","READY"))</x:f>
      </x:c>
    </x:row>
    <x:row r="111">
      <x:c r="A111" s="39"/>
      <x:c r="B111" s="39"/>
      <x:c r="C111" s="39"/>
      <x:c r="D111" s="39"/>
      <x:c r="E111" s="52"/>
      <x:c r="F111" s="39"/>
      <x:c r="G111" s="39"/>
      <x:c r="H111" s="39"/>
      <x:c r="I111" s="39"/>
      <x:c r="J111" s="39"/>
      <x:c r="K111" s="39"/>
      <x:c r="L111" s="39"/>
      <x:c r="M111" s="39"/>
      <x:c r="N111" s="39"/>
      <x:c r="O111" s="39"/>
      <x:c r="P111" s="47" t="str">
        <x:f>IF(A111="","",IF(OR(B111="",C111="",D111="",E111=""),"EVIDENCE INSUFFICIENT - SCOPE FIELD",IF(AND(C111=START!$B$6,D111=START!$B$7,E111&gt;=START!$B$8,E111&lt;=START!$B$9),"SCOPE MATCH","INVALID - OUT OF SCOPE")))</x:f>
      </x:c>
      <x:c r="Q111" s="47" t="str">
        <x:f>IF(A111="","",IF(OR(B111="",C111="",D111="",E111="",F111="",G111="",M111="",N111="",O111=""),"EVIDENCE INSUFFICIENT - REQUIRED FIELD",IF(G111="CITED",IF(H111="","EVIDENCE INSUFFICIENT - CITED URL",IF(OR(I111="",I111="UNRESOLVED"),"EVIDENCE INSUFFICIENT - SOURCE ROLE",IF(OR(J111="",K111="",L111=""),"EVIDENCE INSUFFICIENT - PASSAGE","COMPLETE"))),IF(OR(G111="NOT CITED",G111="UNCLEAR"),"COMPLETE","EVIDENCE INSUFFICIENT - CITATION STATUS"))))</x:f>
      </x:c>
      <x:c r="R111" s="47" t="str">
        <x:f>IF(A111="","",IF(NOT(OR(EXACT(C111,"Google Search AI features"),EXACT(C111,"Bing / Microsoft AI experiences"),EXACT(C111,"ChatGPT search"),EXACT(C111,"Other observed answer surface"))),"INVALID - PLATFORM TOKEN",IF(NOT(OR(EXACT(G111,"CITED"),EXACT(G111,"NOT CITED"),EXACT(G111,"UNCLEAR"))),"INVALID - CITATION TOKEN",IF(NOT(OR(EXACT(M111,"MENTIONED"),EXACT(M111,"NOT MENTIONED"),EXACT(M111,"UNCLEAR"))),"INVALID - MENTION TOKEN",IF(NOT(OR(EXACT(N111,"REPRODUCED"),EXACT(N111,"NOT REPRODUCED"),EXACT(N111,"NOT RETESTED"))),"INVALID - REPRODUCTION TOKEN",IF(COUNTIF($A$6:$A$205,A111)&gt;1,"INVALID - DUPLICATE ID",IF(G111="CITED",IF(AND(I111&lt;&gt;"",NOT(OR(EXACT(I111,"OFFICIAL / FIRST-PARTY AUTHORITY"),EXACT(I111,"PRIMARY EVIDENCE"),EXACT(I111,"SPECIALIST INTERPRETATION"),EXACT(I111,"PUBLISHER / REFERENCE"),EXACT(I111,"COMMERCIAL SOURCE"),EXACT(I111,"COMMUNITY / WITNESS"),EXACT(I111,"DIRECTORY / MARKETPLACE"),EXACT(I111,"UNRESOLVED"),EXACT(I111,"NOT APPLICABLE")))),"INVALID - SOURCE ROLE TOKEN",IF(AND(L111&lt;&gt;"",NOT(OR(EXACT(L111,"ENTAILS"),EXACT(L111,"PARTIAL"),EXACT(L111,"CONTEXT"),EXACT(L111,"CONTRADICTS"),EXACT(L111,"STALE / JURISDICTION MISMATCH"),EXACT(L111,"ORPHAN / CIRCULAR"),EXACT(L111,"NOT CHECKED"),EXACT(L111,"NOT APPLICABLE")))),"INVALID - SUPPORT TOKEN",IF(OR(I111="NOT APPLICABLE",L111="NOT APPLICABLE"),"INVALID - CITED DETAIL CONTRADICTION","VALID"))),IF(G111="NOT CITED",IF(OR(H111&lt;&gt;"",J111&lt;&gt;"",K111&lt;&gt;"",AND(I111&lt;&gt;"NOT APPLICABLE",I111&lt;&gt;""),AND(L111&lt;&gt;"NOT APPLICABLE",L111&lt;&gt;"")),"INVALID - NOT CITED DETAIL CONTRADICTION","VALID"),IF(G111="UNCLEAR",IF(OR(H111&lt;&gt;"",J111&lt;&gt;"",K111&lt;&gt;"",AND(I111&lt;&gt;"NOT APPLICABLE",I111&lt;&gt;""),AND(L111&lt;&gt;"NOT APPLICABLE",L111&lt;&gt;"")),"INVALID - UNCLEAR DETAIL CONTRADICTION","VALID"),"INVALID - CITATION TOKEN")))))))))</x:f>
      </x:c>
      <x:c r="S111" s="47" t="str">
        <x:f>IF(A111="","",IF(P111&lt;&gt;"SCOPE MATCH",P111,IF(R111&lt;&gt;"VALID",R111,IF(Q111&lt;&gt;"COMPLETE",Q111,IF(G111="UNCLEAR","EVIDENCE INSUFFICIENT - CITATION PRESENCE",IF(G111="NOT CITED","NO CITATION OBSERVED",IF(L111="NOT CHECKED","EVIDENCE INSUFFICIENT - PASSAGE",IF(L111="CONTRADICTS","CITATION SUPPORT CONTRADICTED",IF(L111="ORPHAN / CIRCULAR","EVIDENCE INSUFFICIENT - PROVENANCE",IF(L111="STALE / JURISDICTION MISMATCH","CITATION SUPPORT STALE / MISMATCHED",IF(L111="CONTEXT","CITATION CONTEXT ONLY",IF(L111="PARTIAL","CITATION SUPPORT PARTIAL",IF(AND(L111="ENTAILS",N111="REPRODUCED"),"REPEATABLE WITHIN SAMPLE",IF(AND(L111="ENTAILS",N111="NOT REPRODUCED"),"CITATION SUPPORT VERIFIED - NOT REPRODUCED",IF(L111="ENTAILS","CITATION SUPPORT VERIFIED","EVIDENCE INSUFFICIENT")))))))))))))))</x:f>
      </x:c>
      <x:c r="T111" s="47" t="str">
        <x:f>IF(A111="","",IF(OR(LEFT(S111,21)="EVIDENCE INSUFFICIENT",LEFT(S111,7)="INVALID"),"NOT READY","READY"))</x:f>
      </x:c>
    </x:row>
    <x:row r="112">
      <x:c r="A112" s="39"/>
      <x:c r="B112" s="39"/>
      <x:c r="C112" s="39"/>
      <x:c r="D112" s="39"/>
      <x:c r="E112" s="52"/>
      <x:c r="F112" s="39"/>
      <x:c r="G112" s="39"/>
      <x:c r="H112" s="39"/>
      <x:c r="I112" s="39"/>
      <x:c r="J112" s="39"/>
      <x:c r="K112" s="39"/>
      <x:c r="L112" s="39"/>
      <x:c r="M112" s="39"/>
      <x:c r="N112" s="39"/>
      <x:c r="O112" s="39"/>
      <x:c r="P112" s="47" t="str">
        <x:f>IF(A112="","",IF(OR(B112="",C112="",D112="",E112=""),"EVIDENCE INSUFFICIENT - SCOPE FIELD",IF(AND(C112=START!$B$6,D112=START!$B$7,E112&gt;=START!$B$8,E112&lt;=START!$B$9),"SCOPE MATCH","INVALID - OUT OF SCOPE")))</x:f>
      </x:c>
      <x:c r="Q112" s="47" t="str">
        <x:f>IF(A112="","",IF(OR(B112="",C112="",D112="",E112="",F112="",G112="",M112="",N112="",O112=""),"EVIDENCE INSUFFICIENT - REQUIRED FIELD",IF(G112="CITED",IF(H112="","EVIDENCE INSUFFICIENT - CITED URL",IF(OR(I112="",I112="UNRESOLVED"),"EVIDENCE INSUFFICIENT - SOURCE ROLE",IF(OR(J112="",K112="",L112=""),"EVIDENCE INSUFFICIENT - PASSAGE","COMPLETE"))),IF(OR(G112="NOT CITED",G112="UNCLEAR"),"COMPLETE","EVIDENCE INSUFFICIENT - CITATION STATUS"))))</x:f>
      </x:c>
      <x:c r="R112" s="47" t="str">
        <x:f>IF(A112="","",IF(NOT(OR(EXACT(C112,"Google Search AI features"),EXACT(C112,"Bing / Microsoft AI experiences"),EXACT(C112,"ChatGPT search"),EXACT(C112,"Other observed answer surface"))),"INVALID - PLATFORM TOKEN",IF(NOT(OR(EXACT(G112,"CITED"),EXACT(G112,"NOT CITED"),EXACT(G112,"UNCLEAR"))),"INVALID - CITATION TOKEN",IF(NOT(OR(EXACT(M112,"MENTIONED"),EXACT(M112,"NOT MENTIONED"),EXACT(M112,"UNCLEAR"))),"INVALID - MENTION TOKEN",IF(NOT(OR(EXACT(N112,"REPRODUCED"),EXACT(N112,"NOT REPRODUCED"),EXACT(N112,"NOT RETESTED"))),"INVALID - REPRODUCTION TOKEN",IF(COUNTIF($A$6:$A$205,A112)&gt;1,"INVALID - DUPLICATE ID",IF(G112="CITED",IF(AND(I112&lt;&gt;"",NOT(OR(EXACT(I112,"OFFICIAL / FIRST-PARTY AUTHORITY"),EXACT(I112,"PRIMARY EVIDENCE"),EXACT(I112,"SPECIALIST INTERPRETATION"),EXACT(I112,"PUBLISHER / REFERENCE"),EXACT(I112,"COMMERCIAL SOURCE"),EXACT(I112,"COMMUNITY / WITNESS"),EXACT(I112,"DIRECTORY / MARKETPLACE"),EXACT(I112,"UNRESOLVED"),EXACT(I112,"NOT APPLICABLE")))),"INVALID - SOURCE ROLE TOKEN",IF(AND(L112&lt;&gt;"",NOT(OR(EXACT(L112,"ENTAILS"),EXACT(L112,"PARTIAL"),EXACT(L112,"CONTEXT"),EXACT(L112,"CONTRADICTS"),EXACT(L112,"STALE / JURISDICTION MISMATCH"),EXACT(L112,"ORPHAN / CIRCULAR"),EXACT(L112,"NOT CHECKED"),EXACT(L112,"NOT APPLICABLE")))),"INVALID - SUPPORT TOKEN",IF(OR(I112="NOT APPLICABLE",L112="NOT APPLICABLE"),"INVALID - CITED DETAIL CONTRADICTION","VALID"))),IF(G112="NOT CITED",IF(OR(H112&lt;&gt;"",J112&lt;&gt;"",K112&lt;&gt;"",AND(I112&lt;&gt;"NOT APPLICABLE",I112&lt;&gt;""),AND(L112&lt;&gt;"NOT APPLICABLE",L112&lt;&gt;"")),"INVALID - NOT CITED DETAIL CONTRADICTION","VALID"),IF(G112="UNCLEAR",IF(OR(H112&lt;&gt;"",J112&lt;&gt;"",K112&lt;&gt;"",AND(I112&lt;&gt;"NOT APPLICABLE",I112&lt;&gt;""),AND(L112&lt;&gt;"NOT APPLICABLE",L112&lt;&gt;"")),"INVALID - UNCLEAR DETAIL CONTRADICTION","VALID"),"INVALID - CITATION TOKEN")))))))))</x:f>
      </x:c>
      <x:c r="S112" s="47" t="str">
        <x:f>IF(A112="","",IF(P112&lt;&gt;"SCOPE MATCH",P112,IF(R112&lt;&gt;"VALID",R112,IF(Q112&lt;&gt;"COMPLETE",Q112,IF(G112="UNCLEAR","EVIDENCE INSUFFICIENT - CITATION PRESENCE",IF(G112="NOT CITED","NO CITATION OBSERVED",IF(L112="NOT CHECKED","EVIDENCE INSUFFICIENT - PASSAGE",IF(L112="CONTRADICTS","CITATION SUPPORT CONTRADICTED",IF(L112="ORPHAN / CIRCULAR","EVIDENCE INSUFFICIENT - PROVENANCE",IF(L112="STALE / JURISDICTION MISMATCH","CITATION SUPPORT STALE / MISMATCHED",IF(L112="CONTEXT","CITATION CONTEXT ONLY",IF(L112="PARTIAL","CITATION SUPPORT PARTIAL",IF(AND(L112="ENTAILS",N112="REPRODUCED"),"REPEATABLE WITHIN SAMPLE",IF(AND(L112="ENTAILS",N112="NOT REPRODUCED"),"CITATION SUPPORT VERIFIED - NOT REPRODUCED",IF(L112="ENTAILS","CITATION SUPPORT VERIFIED","EVIDENCE INSUFFICIENT")))))))))))))))</x:f>
      </x:c>
      <x:c r="T112" s="47" t="str">
        <x:f>IF(A112="","",IF(OR(LEFT(S112,21)="EVIDENCE INSUFFICIENT",LEFT(S112,7)="INVALID"),"NOT READY","READY"))</x:f>
      </x:c>
    </x:row>
    <x:row r="113">
      <x:c r="A113" s="39"/>
      <x:c r="B113" s="39"/>
      <x:c r="C113" s="39"/>
      <x:c r="D113" s="39"/>
      <x:c r="E113" s="52"/>
      <x:c r="F113" s="39"/>
      <x:c r="G113" s="39"/>
      <x:c r="H113" s="39"/>
      <x:c r="I113" s="39"/>
      <x:c r="J113" s="39"/>
      <x:c r="K113" s="39"/>
      <x:c r="L113" s="39"/>
      <x:c r="M113" s="39"/>
      <x:c r="N113" s="39"/>
      <x:c r="O113" s="39"/>
      <x:c r="P113" s="47" t="str">
        <x:f>IF(A113="","",IF(OR(B113="",C113="",D113="",E113=""),"EVIDENCE INSUFFICIENT - SCOPE FIELD",IF(AND(C113=START!$B$6,D113=START!$B$7,E113&gt;=START!$B$8,E113&lt;=START!$B$9),"SCOPE MATCH","INVALID - OUT OF SCOPE")))</x:f>
      </x:c>
      <x:c r="Q113" s="47" t="str">
        <x:f>IF(A113="","",IF(OR(B113="",C113="",D113="",E113="",F113="",G113="",M113="",N113="",O113=""),"EVIDENCE INSUFFICIENT - REQUIRED FIELD",IF(G113="CITED",IF(H113="","EVIDENCE INSUFFICIENT - CITED URL",IF(OR(I113="",I113="UNRESOLVED"),"EVIDENCE INSUFFICIENT - SOURCE ROLE",IF(OR(J113="",K113="",L113=""),"EVIDENCE INSUFFICIENT - PASSAGE","COMPLETE"))),IF(OR(G113="NOT CITED",G113="UNCLEAR"),"COMPLETE","EVIDENCE INSUFFICIENT - CITATION STATUS"))))</x:f>
      </x:c>
      <x:c r="R113" s="47" t="str">
        <x:f>IF(A113="","",IF(NOT(OR(EXACT(C113,"Google Search AI features"),EXACT(C113,"Bing / Microsoft AI experiences"),EXACT(C113,"ChatGPT search"),EXACT(C113,"Other observed answer surface"))),"INVALID - PLATFORM TOKEN",IF(NOT(OR(EXACT(G113,"CITED"),EXACT(G113,"NOT CITED"),EXACT(G113,"UNCLEAR"))),"INVALID - CITATION TOKEN",IF(NOT(OR(EXACT(M113,"MENTIONED"),EXACT(M113,"NOT MENTIONED"),EXACT(M113,"UNCLEAR"))),"INVALID - MENTION TOKEN",IF(NOT(OR(EXACT(N113,"REPRODUCED"),EXACT(N113,"NOT REPRODUCED"),EXACT(N113,"NOT RETESTED"))),"INVALID - REPRODUCTION TOKEN",IF(COUNTIF($A$6:$A$205,A113)&gt;1,"INVALID - DUPLICATE ID",IF(G113="CITED",IF(AND(I113&lt;&gt;"",NOT(OR(EXACT(I113,"OFFICIAL / FIRST-PARTY AUTHORITY"),EXACT(I113,"PRIMARY EVIDENCE"),EXACT(I113,"SPECIALIST INTERPRETATION"),EXACT(I113,"PUBLISHER / REFERENCE"),EXACT(I113,"COMMERCIAL SOURCE"),EXACT(I113,"COMMUNITY / WITNESS"),EXACT(I113,"DIRECTORY / MARKETPLACE"),EXACT(I113,"UNRESOLVED"),EXACT(I113,"NOT APPLICABLE")))),"INVALID - SOURCE ROLE TOKEN",IF(AND(L113&lt;&gt;"",NOT(OR(EXACT(L113,"ENTAILS"),EXACT(L113,"PARTIAL"),EXACT(L113,"CONTEXT"),EXACT(L113,"CONTRADICTS"),EXACT(L113,"STALE / JURISDICTION MISMATCH"),EXACT(L113,"ORPHAN / CIRCULAR"),EXACT(L113,"NOT CHECKED"),EXACT(L113,"NOT APPLICABLE")))),"INVALID - SUPPORT TOKEN",IF(OR(I113="NOT APPLICABLE",L113="NOT APPLICABLE"),"INVALID - CITED DETAIL CONTRADICTION","VALID"))),IF(G113="NOT CITED",IF(OR(H113&lt;&gt;"",J113&lt;&gt;"",K113&lt;&gt;"",AND(I113&lt;&gt;"NOT APPLICABLE",I113&lt;&gt;""),AND(L113&lt;&gt;"NOT APPLICABLE",L113&lt;&gt;"")),"INVALID - NOT CITED DETAIL CONTRADICTION","VALID"),IF(G113="UNCLEAR",IF(OR(H113&lt;&gt;"",J113&lt;&gt;"",K113&lt;&gt;"",AND(I113&lt;&gt;"NOT APPLICABLE",I113&lt;&gt;""),AND(L113&lt;&gt;"NOT APPLICABLE",L113&lt;&gt;"")),"INVALID - UNCLEAR DETAIL CONTRADICTION","VALID"),"INVALID - CITATION TOKEN")))))))))</x:f>
      </x:c>
      <x:c r="S113" s="47" t="str">
        <x:f>IF(A113="","",IF(P113&lt;&gt;"SCOPE MATCH",P113,IF(R113&lt;&gt;"VALID",R113,IF(Q113&lt;&gt;"COMPLETE",Q113,IF(G113="UNCLEAR","EVIDENCE INSUFFICIENT - CITATION PRESENCE",IF(G113="NOT CITED","NO CITATION OBSERVED",IF(L113="NOT CHECKED","EVIDENCE INSUFFICIENT - PASSAGE",IF(L113="CONTRADICTS","CITATION SUPPORT CONTRADICTED",IF(L113="ORPHAN / CIRCULAR","EVIDENCE INSUFFICIENT - PROVENANCE",IF(L113="STALE / JURISDICTION MISMATCH","CITATION SUPPORT STALE / MISMATCHED",IF(L113="CONTEXT","CITATION CONTEXT ONLY",IF(L113="PARTIAL","CITATION SUPPORT PARTIAL",IF(AND(L113="ENTAILS",N113="REPRODUCED"),"REPEATABLE WITHIN SAMPLE",IF(AND(L113="ENTAILS",N113="NOT REPRODUCED"),"CITATION SUPPORT VERIFIED - NOT REPRODUCED",IF(L113="ENTAILS","CITATION SUPPORT VERIFIED","EVIDENCE INSUFFICIENT")))))))))))))))</x:f>
      </x:c>
      <x:c r="T113" s="47" t="str">
        <x:f>IF(A113="","",IF(OR(LEFT(S113,21)="EVIDENCE INSUFFICIENT",LEFT(S113,7)="INVALID"),"NOT READY","READY"))</x:f>
      </x:c>
    </x:row>
    <x:row r="114">
      <x:c r="A114" s="39"/>
      <x:c r="B114" s="39"/>
      <x:c r="C114" s="39"/>
      <x:c r="D114" s="39"/>
      <x:c r="E114" s="52"/>
      <x:c r="F114" s="39"/>
      <x:c r="G114" s="39"/>
      <x:c r="H114" s="39"/>
      <x:c r="I114" s="39"/>
      <x:c r="J114" s="39"/>
      <x:c r="K114" s="39"/>
      <x:c r="L114" s="39"/>
      <x:c r="M114" s="39"/>
      <x:c r="N114" s="39"/>
      <x:c r="O114" s="39"/>
      <x:c r="P114" s="47" t="str">
        <x:f>IF(A114="","",IF(OR(B114="",C114="",D114="",E114=""),"EVIDENCE INSUFFICIENT - SCOPE FIELD",IF(AND(C114=START!$B$6,D114=START!$B$7,E114&gt;=START!$B$8,E114&lt;=START!$B$9),"SCOPE MATCH","INVALID - OUT OF SCOPE")))</x:f>
      </x:c>
      <x:c r="Q114" s="47" t="str">
        <x:f>IF(A114="","",IF(OR(B114="",C114="",D114="",E114="",F114="",G114="",M114="",N114="",O114=""),"EVIDENCE INSUFFICIENT - REQUIRED FIELD",IF(G114="CITED",IF(H114="","EVIDENCE INSUFFICIENT - CITED URL",IF(OR(I114="",I114="UNRESOLVED"),"EVIDENCE INSUFFICIENT - SOURCE ROLE",IF(OR(J114="",K114="",L114=""),"EVIDENCE INSUFFICIENT - PASSAGE","COMPLETE"))),IF(OR(G114="NOT CITED",G114="UNCLEAR"),"COMPLETE","EVIDENCE INSUFFICIENT - CITATION STATUS"))))</x:f>
      </x:c>
      <x:c r="R114" s="47" t="str">
        <x:f>IF(A114="","",IF(NOT(OR(EXACT(C114,"Google Search AI features"),EXACT(C114,"Bing / Microsoft AI experiences"),EXACT(C114,"ChatGPT search"),EXACT(C114,"Other observed answer surface"))),"INVALID - PLATFORM TOKEN",IF(NOT(OR(EXACT(G114,"CITED"),EXACT(G114,"NOT CITED"),EXACT(G114,"UNCLEAR"))),"INVALID - CITATION TOKEN",IF(NOT(OR(EXACT(M114,"MENTIONED"),EXACT(M114,"NOT MENTIONED"),EXACT(M114,"UNCLEAR"))),"INVALID - MENTION TOKEN",IF(NOT(OR(EXACT(N114,"REPRODUCED"),EXACT(N114,"NOT REPRODUCED"),EXACT(N114,"NOT RETESTED"))),"INVALID - REPRODUCTION TOKEN",IF(COUNTIF($A$6:$A$205,A114)&gt;1,"INVALID - DUPLICATE ID",IF(G114="CITED",IF(AND(I114&lt;&gt;"",NOT(OR(EXACT(I114,"OFFICIAL / FIRST-PARTY AUTHORITY"),EXACT(I114,"PRIMARY EVIDENCE"),EXACT(I114,"SPECIALIST INTERPRETATION"),EXACT(I114,"PUBLISHER / REFERENCE"),EXACT(I114,"COMMERCIAL SOURCE"),EXACT(I114,"COMMUNITY / WITNESS"),EXACT(I114,"DIRECTORY / MARKETPLACE"),EXACT(I114,"UNRESOLVED"),EXACT(I114,"NOT APPLICABLE")))),"INVALID - SOURCE ROLE TOKEN",IF(AND(L114&lt;&gt;"",NOT(OR(EXACT(L114,"ENTAILS"),EXACT(L114,"PARTIAL"),EXACT(L114,"CONTEXT"),EXACT(L114,"CONTRADICTS"),EXACT(L114,"STALE / JURISDICTION MISMATCH"),EXACT(L114,"ORPHAN / CIRCULAR"),EXACT(L114,"NOT CHECKED"),EXACT(L114,"NOT APPLICABLE")))),"INVALID - SUPPORT TOKEN",IF(OR(I114="NOT APPLICABLE",L114="NOT APPLICABLE"),"INVALID - CITED DETAIL CONTRADICTION","VALID"))),IF(G114="NOT CITED",IF(OR(H114&lt;&gt;"",J114&lt;&gt;"",K114&lt;&gt;"",AND(I114&lt;&gt;"NOT APPLICABLE",I114&lt;&gt;""),AND(L114&lt;&gt;"NOT APPLICABLE",L114&lt;&gt;"")),"INVALID - NOT CITED DETAIL CONTRADICTION","VALID"),IF(G114="UNCLEAR",IF(OR(H114&lt;&gt;"",J114&lt;&gt;"",K114&lt;&gt;"",AND(I114&lt;&gt;"NOT APPLICABLE",I114&lt;&gt;""),AND(L114&lt;&gt;"NOT APPLICABLE",L114&lt;&gt;"")),"INVALID - UNCLEAR DETAIL CONTRADICTION","VALID"),"INVALID - CITATION TOKEN")))))))))</x:f>
      </x:c>
      <x:c r="S114" s="47" t="str">
        <x:f>IF(A114="","",IF(P114&lt;&gt;"SCOPE MATCH",P114,IF(R114&lt;&gt;"VALID",R114,IF(Q114&lt;&gt;"COMPLETE",Q114,IF(G114="UNCLEAR","EVIDENCE INSUFFICIENT - CITATION PRESENCE",IF(G114="NOT CITED","NO CITATION OBSERVED",IF(L114="NOT CHECKED","EVIDENCE INSUFFICIENT - PASSAGE",IF(L114="CONTRADICTS","CITATION SUPPORT CONTRADICTED",IF(L114="ORPHAN / CIRCULAR","EVIDENCE INSUFFICIENT - PROVENANCE",IF(L114="STALE / JURISDICTION MISMATCH","CITATION SUPPORT STALE / MISMATCHED",IF(L114="CONTEXT","CITATION CONTEXT ONLY",IF(L114="PARTIAL","CITATION SUPPORT PARTIAL",IF(AND(L114="ENTAILS",N114="REPRODUCED"),"REPEATABLE WITHIN SAMPLE",IF(AND(L114="ENTAILS",N114="NOT REPRODUCED"),"CITATION SUPPORT VERIFIED - NOT REPRODUCED",IF(L114="ENTAILS","CITATION SUPPORT VERIFIED","EVIDENCE INSUFFICIENT")))))))))))))))</x:f>
      </x:c>
      <x:c r="T114" s="47" t="str">
        <x:f>IF(A114="","",IF(OR(LEFT(S114,21)="EVIDENCE INSUFFICIENT",LEFT(S114,7)="INVALID"),"NOT READY","READY"))</x:f>
      </x:c>
    </x:row>
    <x:row r="115">
      <x:c r="A115" s="39"/>
      <x:c r="B115" s="39"/>
      <x:c r="C115" s="39"/>
      <x:c r="D115" s="39"/>
      <x:c r="E115" s="52"/>
      <x:c r="F115" s="39"/>
      <x:c r="G115" s="39"/>
      <x:c r="H115" s="39"/>
      <x:c r="I115" s="39"/>
      <x:c r="J115" s="39"/>
      <x:c r="K115" s="39"/>
      <x:c r="L115" s="39"/>
      <x:c r="M115" s="39"/>
      <x:c r="N115" s="39"/>
      <x:c r="O115" s="39"/>
      <x:c r="P115" s="47" t="str">
        <x:f>IF(A115="","",IF(OR(B115="",C115="",D115="",E115=""),"EVIDENCE INSUFFICIENT - SCOPE FIELD",IF(AND(C115=START!$B$6,D115=START!$B$7,E115&gt;=START!$B$8,E115&lt;=START!$B$9),"SCOPE MATCH","INVALID - OUT OF SCOPE")))</x:f>
      </x:c>
      <x:c r="Q115" s="47" t="str">
        <x:f>IF(A115="","",IF(OR(B115="",C115="",D115="",E115="",F115="",G115="",M115="",N115="",O115=""),"EVIDENCE INSUFFICIENT - REQUIRED FIELD",IF(G115="CITED",IF(H115="","EVIDENCE INSUFFICIENT - CITED URL",IF(OR(I115="",I115="UNRESOLVED"),"EVIDENCE INSUFFICIENT - SOURCE ROLE",IF(OR(J115="",K115="",L115=""),"EVIDENCE INSUFFICIENT - PASSAGE","COMPLETE"))),IF(OR(G115="NOT CITED",G115="UNCLEAR"),"COMPLETE","EVIDENCE INSUFFICIENT - CITATION STATUS"))))</x:f>
      </x:c>
      <x:c r="R115" s="47" t="str">
        <x:f>IF(A115="","",IF(NOT(OR(EXACT(C115,"Google Search AI features"),EXACT(C115,"Bing / Microsoft AI experiences"),EXACT(C115,"ChatGPT search"),EXACT(C115,"Other observed answer surface"))),"INVALID - PLATFORM TOKEN",IF(NOT(OR(EXACT(G115,"CITED"),EXACT(G115,"NOT CITED"),EXACT(G115,"UNCLEAR"))),"INVALID - CITATION TOKEN",IF(NOT(OR(EXACT(M115,"MENTIONED"),EXACT(M115,"NOT MENTIONED"),EXACT(M115,"UNCLEAR"))),"INVALID - MENTION TOKEN",IF(NOT(OR(EXACT(N115,"REPRODUCED"),EXACT(N115,"NOT REPRODUCED"),EXACT(N115,"NOT RETESTED"))),"INVALID - REPRODUCTION TOKEN",IF(COUNTIF($A$6:$A$205,A115)&gt;1,"INVALID - DUPLICATE ID",IF(G115="CITED",IF(AND(I115&lt;&gt;"",NOT(OR(EXACT(I115,"OFFICIAL / FIRST-PARTY AUTHORITY"),EXACT(I115,"PRIMARY EVIDENCE"),EXACT(I115,"SPECIALIST INTERPRETATION"),EXACT(I115,"PUBLISHER / REFERENCE"),EXACT(I115,"COMMERCIAL SOURCE"),EXACT(I115,"COMMUNITY / WITNESS"),EXACT(I115,"DIRECTORY / MARKETPLACE"),EXACT(I115,"UNRESOLVED"),EXACT(I115,"NOT APPLICABLE")))),"INVALID - SOURCE ROLE TOKEN",IF(AND(L115&lt;&gt;"",NOT(OR(EXACT(L115,"ENTAILS"),EXACT(L115,"PARTIAL"),EXACT(L115,"CONTEXT"),EXACT(L115,"CONTRADICTS"),EXACT(L115,"STALE / JURISDICTION MISMATCH"),EXACT(L115,"ORPHAN / CIRCULAR"),EXACT(L115,"NOT CHECKED"),EXACT(L115,"NOT APPLICABLE")))),"INVALID - SUPPORT TOKEN",IF(OR(I115="NOT APPLICABLE",L115="NOT APPLICABLE"),"INVALID - CITED DETAIL CONTRADICTION","VALID"))),IF(G115="NOT CITED",IF(OR(H115&lt;&gt;"",J115&lt;&gt;"",K115&lt;&gt;"",AND(I115&lt;&gt;"NOT APPLICABLE",I115&lt;&gt;""),AND(L115&lt;&gt;"NOT APPLICABLE",L115&lt;&gt;"")),"INVALID - NOT CITED DETAIL CONTRADICTION","VALID"),IF(G115="UNCLEAR",IF(OR(H115&lt;&gt;"",J115&lt;&gt;"",K115&lt;&gt;"",AND(I115&lt;&gt;"NOT APPLICABLE",I115&lt;&gt;""),AND(L115&lt;&gt;"NOT APPLICABLE",L115&lt;&gt;"")),"INVALID - UNCLEAR DETAIL CONTRADICTION","VALID"),"INVALID - CITATION TOKEN")))))))))</x:f>
      </x:c>
      <x:c r="S115" s="47" t="str">
        <x:f>IF(A115="","",IF(P115&lt;&gt;"SCOPE MATCH",P115,IF(R115&lt;&gt;"VALID",R115,IF(Q115&lt;&gt;"COMPLETE",Q115,IF(G115="UNCLEAR","EVIDENCE INSUFFICIENT - CITATION PRESENCE",IF(G115="NOT CITED","NO CITATION OBSERVED",IF(L115="NOT CHECKED","EVIDENCE INSUFFICIENT - PASSAGE",IF(L115="CONTRADICTS","CITATION SUPPORT CONTRADICTED",IF(L115="ORPHAN / CIRCULAR","EVIDENCE INSUFFICIENT - PROVENANCE",IF(L115="STALE / JURISDICTION MISMATCH","CITATION SUPPORT STALE / MISMATCHED",IF(L115="CONTEXT","CITATION CONTEXT ONLY",IF(L115="PARTIAL","CITATION SUPPORT PARTIAL",IF(AND(L115="ENTAILS",N115="REPRODUCED"),"REPEATABLE WITHIN SAMPLE",IF(AND(L115="ENTAILS",N115="NOT REPRODUCED"),"CITATION SUPPORT VERIFIED - NOT REPRODUCED",IF(L115="ENTAILS","CITATION SUPPORT VERIFIED","EVIDENCE INSUFFICIENT")))))))))))))))</x:f>
      </x:c>
      <x:c r="T115" s="47" t="str">
        <x:f>IF(A115="","",IF(OR(LEFT(S115,21)="EVIDENCE INSUFFICIENT",LEFT(S115,7)="INVALID"),"NOT READY","READY"))</x:f>
      </x:c>
    </x:row>
    <x:row r="116">
      <x:c r="A116" s="39"/>
      <x:c r="B116" s="39"/>
      <x:c r="C116" s="39"/>
      <x:c r="D116" s="39"/>
      <x:c r="E116" s="52"/>
      <x:c r="F116" s="39"/>
      <x:c r="G116" s="39"/>
      <x:c r="H116" s="39"/>
      <x:c r="I116" s="39"/>
      <x:c r="J116" s="39"/>
      <x:c r="K116" s="39"/>
      <x:c r="L116" s="39"/>
      <x:c r="M116" s="39"/>
      <x:c r="N116" s="39"/>
      <x:c r="O116" s="39"/>
      <x:c r="P116" s="47" t="str">
        <x:f>IF(A116="","",IF(OR(B116="",C116="",D116="",E116=""),"EVIDENCE INSUFFICIENT - SCOPE FIELD",IF(AND(C116=START!$B$6,D116=START!$B$7,E116&gt;=START!$B$8,E116&lt;=START!$B$9),"SCOPE MATCH","INVALID - OUT OF SCOPE")))</x:f>
      </x:c>
      <x:c r="Q116" s="47" t="str">
        <x:f>IF(A116="","",IF(OR(B116="",C116="",D116="",E116="",F116="",G116="",M116="",N116="",O116=""),"EVIDENCE INSUFFICIENT - REQUIRED FIELD",IF(G116="CITED",IF(H116="","EVIDENCE INSUFFICIENT - CITED URL",IF(OR(I116="",I116="UNRESOLVED"),"EVIDENCE INSUFFICIENT - SOURCE ROLE",IF(OR(J116="",K116="",L116=""),"EVIDENCE INSUFFICIENT - PASSAGE","COMPLETE"))),IF(OR(G116="NOT CITED",G116="UNCLEAR"),"COMPLETE","EVIDENCE INSUFFICIENT - CITATION STATUS"))))</x:f>
      </x:c>
      <x:c r="R116" s="47" t="str">
        <x:f>IF(A116="","",IF(NOT(OR(EXACT(C116,"Google Search AI features"),EXACT(C116,"Bing / Microsoft AI experiences"),EXACT(C116,"ChatGPT search"),EXACT(C116,"Other observed answer surface"))),"INVALID - PLATFORM TOKEN",IF(NOT(OR(EXACT(G116,"CITED"),EXACT(G116,"NOT CITED"),EXACT(G116,"UNCLEAR"))),"INVALID - CITATION TOKEN",IF(NOT(OR(EXACT(M116,"MENTIONED"),EXACT(M116,"NOT MENTIONED"),EXACT(M116,"UNCLEAR"))),"INVALID - MENTION TOKEN",IF(NOT(OR(EXACT(N116,"REPRODUCED"),EXACT(N116,"NOT REPRODUCED"),EXACT(N116,"NOT RETESTED"))),"INVALID - REPRODUCTION TOKEN",IF(COUNTIF($A$6:$A$205,A116)&gt;1,"INVALID - DUPLICATE ID",IF(G116="CITED",IF(AND(I116&lt;&gt;"",NOT(OR(EXACT(I116,"OFFICIAL / FIRST-PARTY AUTHORITY"),EXACT(I116,"PRIMARY EVIDENCE"),EXACT(I116,"SPECIALIST INTERPRETATION"),EXACT(I116,"PUBLISHER / REFERENCE"),EXACT(I116,"COMMERCIAL SOURCE"),EXACT(I116,"COMMUNITY / WITNESS"),EXACT(I116,"DIRECTORY / MARKETPLACE"),EXACT(I116,"UNRESOLVED"),EXACT(I116,"NOT APPLICABLE")))),"INVALID - SOURCE ROLE TOKEN",IF(AND(L116&lt;&gt;"",NOT(OR(EXACT(L116,"ENTAILS"),EXACT(L116,"PARTIAL"),EXACT(L116,"CONTEXT"),EXACT(L116,"CONTRADICTS"),EXACT(L116,"STALE / JURISDICTION MISMATCH"),EXACT(L116,"ORPHAN / CIRCULAR"),EXACT(L116,"NOT CHECKED"),EXACT(L116,"NOT APPLICABLE")))),"INVALID - SUPPORT TOKEN",IF(OR(I116="NOT APPLICABLE",L116="NOT APPLICABLE"),"INVALID - CITED DETAIL CONTRADICTION","VALID"))),IF(G116="NOT CITED",IF(OR(H116&lt;&gt;"",J116&lt;&gt;"",K116&lt;&gt;"",AND(I116&lt;&gt;"NOT APPLICABLE",I116&lt;&gt;""),AND(L116&lt;&gt;"NOT APPLICABLE",L116&lt;&gt;"")),"INVALID - NOT CITED DETAIL CONTRADICTION","VALID"),IF(G116="UNCLEAR",IF(OR(H116&lt;&gt;"",J116&lt;&gt;"",K116&lt;&gt;"",AND(I116&lt;&gt;"NOT APPLICABLE",I116&lt;&gt;""),AND(L116&lt;&gt;"NOT APPLICABLE",L116&lt;&gt;"")),"INVALID - UNCLEAR DETAIL CONTRADICTION","VALID"),"INVALID - CITATION TOKEN")))))))))</x:f>
      </x:c>
      <x:c r="S116" s="47" t="str">
        <x:f>IF(A116="","",IF(P116&lt;&gt;"SCOPE MATCH",P116,IF(R116&lt;&gt;"VALID",R116,IF(Q116&lt;&gt;"COMPLETE",Q116,IF(G116="UNCLEAR","EVIDENCE INSUFFICIENT - CITATION PRESENCE",IF(G116="NOT CITED","NO CITATION OBSERVED",IF(L116="NOT CHECKED","EVIDENCE INSUFFICIENT - PASSAGE",IF(L116="CONTRADICTS","CITATION SUPPORT CONTRADICTED",IF(L116="ORPHAN / CIRCULAR","EVIDENCE INSUFFICIENT - PROVENANCE",IF(L116="STALE / JURISDICTION MISMATCH","CITATION SUPPORT STALE / MISMATCHED",IF(L116="CONTEXT","CITATION CONTEXT ONLY",IF(L116="PARTIAL","CITATION SUPPORT PARTIAL",IF(AND(L116="ENTAILS",N116="REPRODUCED"),"REPEATABLE WITHIN SAMPLE",IF(AND(L116="ENTAILS",N116="NOT REPRODUCED"),"CITATION SUPPORT VERIFIED - NOT REPRODUCED",IF(L116="ENTAILS","CITATION SUPPORT VERIFIED","EVIDENCE INSUFFICIENT")))))))))))))))</x:f>
      </x:c>
      <x:c r="T116" s="47" t="str">
        <x:f>IF(A116="","",IF(OR(LEFT(S116,21)="EVIDENCE INSUFFICIENT",LEFT(S116,7)="INVALID"),"NOT READY","READY"))</x:f>
      </x:c>
    </x:row>
    <x:row r="117">
      <x:c r="A117" s="39"/>
      <x:c r="B117" s="39"/>
      <x:c r="C117" s="39"/>
      <x:c r="D117" s="39"/>
      <x:c r="E117" s="52"/>
      <x:c r="F117" s="39"/>
      <x:c r="G117" s="39"/>
      <x:c r="H117" s="39"/>
      <x:c r="I117" s="39"/>
      <x:c r="J117" s="39"/>
      <x:c r="K117" s="39"/>
      <x:c r="L117" s="39"/>
      <x:c r="M117" s="39"/>
      <x:c r="N117" s="39"/>
      <x:c r="O117" s="39"/>
      <x:c r="P117" s="47" t="str">
        <x:f>IF(A117="","",IF(OR(B117="",C117="",D117="",E117=""),"EVIDENCE INSUFFICIENT - SCOPE FIELD",IF(AND(C117=START!$B$6,D117=START!$B$7,E117&gt;=START!$B$8,E117&lt;=START!$B$9),"SCOPE MATCH","INVALID - OUT OF SCOPE")))</x:f>
      </x:c>
      <x:c r="Q117" s="47" t="str">
        <x:f>IF(A117="","",IF(OR(B117="",C117="",D117="",E117="",F117="",G117="",M117="",N117="",O117=""),"EVIDENCE INSUFFICIENT - REQUIRED FIELD",IF(G117="CITED",IF(H117="","EVIDENCE INSUFFICIENT - CITED URL",IF(OR(I117="",I117="UNRESOLVED"),"EVIDENCE INSUFFICIENT - SOURCE ROLE",IF(OR(J117="",K117="",L117=""),"EVIDENCE INSUFFICIENT - PASSAGE","COMPLETE"))),IF(OR(G117="NOT CITED",G117="UNCLEAR"),"COMPLETE","EVIDENCE INSUFFICIENT - CITATION STATUS"))))</x:f>
      </x:c>
      <x:c r="R117" s="47" t="str">
        <x:f>IF(A117="","",IF(NOT(OR(EXACT(C117,"Google Search AI features"),EXACT(C117,"Bing / Microsoft AI experiences"),EXACT(C117,"ChatGPT search"),EXACT(C117,"Other observed answer surface"))),"INVALID - PLATFORM TOKEN",IF(NOT(OR(EXACT(G117,"CITED"),EXACT(G117,"NOT CITED"),EXACT(G117,"UNCLEAR"))),"INVALID - CITATION TOKEN",IF(NOT(OR(EXACT(M117,"MENTIONED"),EXACT(M117,"NOT MENTIONED"),EXACT(M117,"UNCLEAR"))),"INVALID - MENTION TOKEN",IF(NOT(OR(EXACT(N117,"REPRODUCED"),EXACT(N117,"NOT REPRODUCED"),EXACT(N117,"NOT RETESTED"))),"INVALID - REPRODUCTION TOKEN",IF(COUNTIF($A$6:$A$205,A117)&gt;1,"INVALID - DUPLICATE ID",IF(G117="CITED",IF(AND(I117&lt;&gt;"",NOT(OR(EXACT(I117,"OFFICIAL / FIRST-PARTY AUTHORITY"),EXACT(I117,"PRIMARY EVIDENCE"),EXACT(I117,"SPECIALIST INTERPRETATION"),EXACT(I117,"PUBLISHER / REFERENCE"),EXACT(I117,"COMMERCIAL SOURCE"),EXACT(I117,"COMMUNITY / WITNESS"),EXACT(I117,"DIRECTORY / MARKETPLACE"),EXACT(I117,"UNRESOLVED"),EXACT(I117,"NOT APPLICABLE")))),"INVALID - SOURCE ROLE TOKEN",IF(AND(L117&lt;&gt;"",NOT(OR(EXACT(L117,"ENTAILS"),EXACT(L117,"PARTIAL"),EXACT(L117,"CONTEXT"),EXACT(L117,"CONTRADICTS"),EXACT(L117,"STALE / JURISDICTION MISMATCH"),EXACT(L117,"ORPHAN / CIRCULAR"),EXACT(L117,"NOT CHECKED"),EXACT(L117,"NOT APPLICABLE")))),"INVALID - SUPPORT TOKEN",IF(OR(I117="NOT APPLICABLE",L117="NOT APPLICABLE"),"INVALID - CITED DETAIL CONTRADICTION","VALID"))),IF(G117="NOT CITED",IF(OR(H117&lt;&gt;"",J117&lt;&gt;"",K117&lt;&gt;"",AND(I117&lt;&gt;"NOT APPLICABLE",I117&lt;&gt;""),AND(L117&lt;&gt;"NOT APPLICABLE",L117&lt;&gt;"")),"INVALID - NOT CITED DETAIL CONTRADICTION","VALID"),IF(G117="UNCLEAR",IF(OR(H117&lt;&gt;"",J117&lt;&gt;"",K117&lt;&gt;"",AND(I117&lt;&gt;"NOT APPLICABLE",I117&lt;&gt;""),AND(L117&lt;&gt;"NOT APPLICABLE",L117&lt;&gt;"")),"INVALID - UNCLEAR DETAIL CONTRADICTION","VALID"),"INVALID - CITATION TOKEN")))))))))</x:f>
      </x:c>
      <x:c r="S117" s="47" t="str">
        <x:f>IF(A117="","",IF(P117&lt;&gt;"SCOPE MATCH",P117,IF(R117&lt;&gt;"VALID",R117,IF(Q117&lt;&gt;"COMPLETE",Q117,IF(G117="UNCLEAR","EVIDENCE INSUFFICIENT - CITATION PRESENCE",IF(G117="NOT CITED","NO CITATION OBSERVED",IF(L117="NOT CHECKED","EVIDENCE INSUFFICIENT - PASSAGE",IF(L117="CONTRADICTS","CITATION SUPPORT CONTRADICTED",IF(L117="ORPHAN / CIRCULAR","EVIDENCE INSUFFICIENT - PROVENANCE",IF(L117="STALE / JURISDICTION MISMATCH","CITATION SUPPORT STALE / MISMATCHED",IF(L117="CONTEXT","CITATION CONTEXT ONLY",IF(L117="PARTIAL","CITATION SUPPORT PARTIAL",IF(AND(L117="ENTAILS",N117="REPRODUCED"),"REPEATABLE WITHIN SAMPLE",IF(AND(L117="ENTAILS",N117="NOT REPRODUCED"),"CITATION SUPPORT VERIFIED - NOT REPRODUCED",IF(L117="ENTAILS","CITATION SUPPORT VERIFIED","EVIDENCE INSUFFICIENT")))))))))))))))</x:f>
      </x:c>
      <x:c r="T117" s="47" t="str">
        <x:f>IF(A117="","",IF(OR(LEFT(S117,21)="EVIDENCE INSUFFICIENT",LEFT(S117,7)="INVALID"),"NOT READY","READY"))</x:f>
      </x:c>
    </x:row>
    <x:row r="118">
      <x:c r="A118" s="39"/>
      <x:c r="B118" s="39"/>
      <x:c r="C118" s="39"/>
      <x:c r="D118" s="39"/>
      <x:c r="E118" s="52"/>
      <x:c r="F118" s="39"/>
      <x:c r="G118" s="39"/>
      <x:c r="H118" s="39"/>
      <x:c r="I118" s="39"/>
      <x:c r="J118" s="39"/>
      <x:c r="K118" s="39"/>
      <x:c r="L118" s="39"/>
      <x:c r="M118" s="39"/>
      <x:c r="N118" s="39"/>
      <x:c r="O118" s="39"/>
      <x:c r="P118" s="47" t="str">
        <x:f>IF(A118="","",IF(OR(B118="",C118="",D118="",E118=""),"EVIDENCE INSUFFICIENT - SCOPE FIELD",IF(AND(C118=START!$B$6,D118=START!$B$7,E118&gt;=START!$B$8,E118&lt;=START!$B$9),"SCOPE MATCH","INVALID - OUT OF SCOPE")))</x:f>
      </x:c>
      <x:c r="Q118" s="47" t="str">
        <x:f>IF(A118="","",IF(OR(B118="",C118="",D118="",E118="",F118="",G118="",M118="",N118="",O118=""),"EVIDENCE INSUFFICIENT - REQUIRED FIELD",IF(G118="CITED",IF(H118="","EVIDENCE INSUFFICIENT - CITED URL",IF(OR(I118="",I118="UNRESOLVED"),"EVIDENCE INSUFFICIENT - SOURCE ROLE",IF(OR(J118="",K118="",L118=""),"EVIDENCE INSUFFICIENT - PASSAGE","COMPLETE"))),IF(OR(G118="NOT CITED",G118="UNCLEAR"),"COMPLETE","EVIDENCE INSUFFICIENT - CITATION STATUS"))))</x:f>
      </x:c>
      <x:c r="R118" s="47" t="str">
        <x:f>IF(A118="","",IF(NOT(OR(EXACT(C118,"Google Search AI features"),EXACT(C118,"Bing / Microsoft AI experiences"),EXACT(C118,"ChatGPT search"),EXACT(C118,"Other observed answer surface"))),"INVALID - PLATFORM TOKEN",IF(NOT(OR(EXACT(G118,"CITED"),EXACT(G118,"NOT CITED"),EXACT(G118,"UNCLEAR"))),"INVALID - CITATION TOKEN",IF(NOT(OR(EXACT(M118,"MENTIONED"),EXACT(M118,"NOT MENTIONED"),EXACT(M118,"UNCLEAR"))),"INVALID - MENTION TOKEN",IF(NOT(OR(EXACT(N118,"REPRODUCED"),EXACT(N118,"NOT REPRODUCED"),EXACT(N118,"NOT RETESTED"))),"INVALID - REPRODUCTION TOKEN",IF(COUNTIF($A$6:$A$205,A118)&gt;1,"INVALID - DUPLICATE ID",IF(G118="CITED",IF(AND(I118&lt;&gt;"",NOT(OR(EXACT(I118,"OFFICIAL / FIRST-PARTY AUTHORITY"),EXACT(I118,"PRIMARY EVIDENCE"),EXACT(I118,"SPECIALIST INTERPRETATION"),EXACT(I118,"PUBLISHER / REFERENCE"),EXACT(I118,"COMMERCIAL SOURCE"),EXACT(I118,"COMMUNITY / WITNESS"),EXACT(I118,"DIRECTORY / MARKETPLACE"),EXACT(I118,"UNRESOLVED"),EXACT(I118,"NOT APPLICABLE")))),"INVALID - SOURCE ROLE TOKEN",IF(AND(L118&lt;&gt;"",NOT(OR(EXACT(L118,"ENTAILS"),EXACT(L118,"PARTIAL"),EXACT(L118,"CONTEXT"),EXACT(L118,"CONTRADICTS"),EXACT(L118,"STALE / JURISDICTION MISMATCH"),EXACT(L118,"ORPHAN / CIRCULAR"),EXACT(L118,"NOT CHECKED"),EXACT(L118,"NOT APPLICABLE")))),"INVALID - SUPPORT TOKEN",IF(OR(I118="NOT APPLICABLE",L118="NOT APPLICABLE"),"INVALID - CITED DETAIL CONTRADICTION","VALID"))),IF(G118="NOT CITED",IF(OR(H118&lt;&gt;"",J118&lt;&gt;"",K118&lt;&gt;"",AND(I118&lt;&gt;"NOT APPLICABLE",I118&lt;&gt;""),AND(L118&lt;&gt;"NOT APPLICABLE",L118&lt;&gt;"")),"INVALID - NOT CITED DETAIL CONTRADICTION","VALID"),IF(G118="UNCLEAR",IF(OR(H118&lt;&gt;"",J118&lt;&gt;"",K118&lt;&gt;"",AND(I118&lt;&gt;"NOT APPLICABLE",I118&lt;&gt;""),AND(L118&lt;&gt;"NOT APPLICABLE",L118&lt;&gt;"")),"INVALID - UNCLEAR DETAIL CONTRADICTION","VALID"),"INVALID - CITATION TOKEN")))))))))</x:f>
      </x:c>
      <x:c r="S118" s="47" t="str">
        <x:f>IF(A118="","",IF(P118&lt;&gt;"SCOPE MATCH",P118,IF(R118&lt;&gt;"VALID",R118,IF(Q118&lt;&gt;"COMPLETE",Q118,IF(G118="UNCLEAR","EVIDENCE INSUFFICIENT - CITATION PRESENCE",IF(G118="NOT CITED","NO CITATION OBSERVED",IF(L118="NOT CHECKED","EVIDENCE INSUFFICIENT - PASSAGE",IF(L118="CONTRADICTS","CITATION SUPPORT CONTRADICTED",IF(L118="ORPHAN / CIRCULAR","EVIDENCE INSUFFICIENT - PROVENANCE",IF(L118="STALE / JURISDICTION MISMATCH","CITATION SUPPORT STALE / MISMATCHED",IF(L118="CONTEXT","CITATION CONTEXT ONLY",IF(L118="PARTIAL","CITATION SUPPORT PARTIAL",IF(AND(L118="ENTAILS",N118="REPRODUCED"),"REPEATABLE WITHIN SAMPLE",IF(AND(L118="ENTAILS",N118="NOT REPRODUCED"),"CITATION SUPPORT VERIFIED - NOT REPRODUCED",IF(L118="ENTAILS","CITATION SUPPORT VERIFIED","EVIDENCE INSUFFICIENT")))))))))))))))</x:f>
      </x:c>
      <x:c r="T118" s="47" t="str">
        <x:f>IF(A118="","",IF(OR(LEFT(S118,21)="EVIDENCE INSUFFICIENT",LEFT(S118,7)="INVALID"),"NOT READY","READY"))</x:f>
      </x:c>
    </x:row>
    <x:row r="119">
      <x:c r="A119" s="39"/>
      <x:c r="B119" s="39"/>
      <x:c r="C119" s="39"/>
      <x:c r="D119" s="39"/>
      <x:c r="E119" s="52"/>
      <x:c r="F119" s="39"/>
      <x:c r="G119" s="39"/>
      <x:c r="H119" s="39"/>
      <x:c r="I119" s="39"/>
      <x:c r="J119" s="39"/>
      <x:c r="K119" s="39"/>
      <x:c r="L119" s="39"/>
      <x:c r="M119" s="39"/>
      <x:c r="N119" s="39"/>
      <x:c r="O119" s="39"/>
      <x:c r="P119" s="47" t="str">
        <x:f>IF(A119="","",IF(OR(B119="",C119="",D119="",E119=""),"EVIDENCE INSUFFICIENT - SCOPE FIELD",IF(AND(C119=START!$B$6,D119=START!$B$7,E119&gt;=START!$B$8,E119&lt;=START!$B$9),"SCOPE MATCH","INVALID - OUT OF SCOPE")))</x:f>
      </x:c>
      <x:c r="Q119" s="47" t="str">
        <x:f>IF(A119="","",IF(OR(B119="",C119="",D119="",E119="",F119="",G119="",M119="",N119="",O119=""),"EVIDENCE INSUFFICIENT - REQUIRED FIELD",IF(G119="CITED",IF(H119="","EVIDENCE INSUFFICIENT - CITED URL",IF(OR(I119="",I119="UNRESOLVED"),"EVIDENCE INSUFFICIENT - SOURCE ROLE",IF(OR(J119="",K119="",L119=""),"EVIDENCE INSUFFICIENT - PASSAGE","COMPLETE"))),IF(OR(G119="NOT CITED",G119="UNCLEAR"),"COMPLETE","EVIDENCE INSUFFICIENT - CITATION STATUS"))))</x:f>
      </x:c>
      <x:c r="R119" s="47" t="str">
        <x:f>IF(A119="","",IF(NOT(OR(EXACT(C119,"Google Search AI features"),EXACT(C119,"Bing / Microsoft AI experiences"),EXACT(C119,"ChatGPT search"),EXACT(C119,"Other observed answer surface"))),"INVALID - PLATFORM TOKEN",IF(NOT(OR(EXACT(G119,"CITED"),EXACT(G119,"NOT CITED"),EXACT(G119,"UNCLEAR"))),"INVALID - CITATION TOKEN",IF(NOT(OR(EXACT(M119,"MENTIONED"),EXACT(M119,"NOT MENTIONED"),EXACT(M119,"UNCLEAR"))),"INVALID - MENTION TOKEN",IF(NOT(OR(EXACT(N119,"REPRODUCED"),EXACT(N119,"NOT REPRODUCED"),EXACT(N119,"NOT RETESTED"))),"INVALID - REPRODUCTION TOKEN",IF(COUNTIF($A$6:$A$205,A119)&gt;1,"INVALID - DUPLICATE ID",IF(G119="CITED",IF(AND(I119&lt;&gt;"",NOT(OR(EXACT(I119,"OFFICIAL / FIRST-PARTY AUTHORITY"),EXACT(I119,"PRIMARY EVIDENCE"),EXACT(I119,"SPECIALIST INTERPRETATION"),EXACT(I119,"PUBLISHER / REFERENCE"),EXACT(I119,"COMMERCIAL SOURCE"),EXACT(I119,"COMMUNITY / WITNESS"),EXACT(I119,"DIRECTORY / MARKETPLACE"),EXACT(I119,"UNRESOLVED"),EXACT(I119,"NOT APPLICABLE")))),"INVALID - SOURCE ROLE TOKEN",IF(AND(L119&lt;&gt;"",NOT(OR(EXACT(L119,"ENTAILS"),EXACT(L119,"PARTIAL"),EXACT(L119,"CONTEXT"),EXACT(L119,"CONTRADICTS"),EXACT(L119,"STALE / JURISDICTION MISMATCH"),EXACT(L119,"ORPHAN / CIRCULAR"),EXACT(L119,"NOT CHECKED"),EXACT(L119,"NOT APPLICABLE")))),"INVALID - SUPPORT TOKEN",IF(OR(I119="NOT APPLICABLE",L119="NOT APPLICABLE"),"INVALID - CITED DETAIL CONTRADICTION","VALID"))),IF(G119="NOT CITED",IF(OR(H119&lt;&gt;"",J119&lt;&gt;"",K119&lt;&gt;"",AND(I119&lt;&gt;"NOT APPLICABLE",I119&lt;&gt;""),AND(L119&lt;&gt;"NOT APPLICABLE",L119&lt;&gt;"")),"INVALID - NOT CITED DETAIL CONTRADICTION","VALID"),IF(G119="UNCLEAR",IF(OR(H119&lt;&gt;"",J119&lt;&gt;"",K119&lt;&gt;"",AND(I119&lt;&gt;"NOT APPLICABLE",I119&lt;&gt;""),AND(L119&lt;&gt;"NOT APPLICABLE",L119&lt;&gt;"")),"INVALID - UNCLEAR DETAIL CONTRADICTION","VALID"),"INVALID - CITATION TOKEN")))))))))</x:f>
      </x:c>
      <x:c r="S119" s="47" t="str">
        <x:f>IF(A119="","",IF(P119&lt;&gt;"SCOPE MATCH",P119,IF(R119&lt;&gt;"VALID",R119,IF(Q119&lt;&gt;"COMPLETE",Q119,IF(G119="UNCLEAR","EVIDENCE INSUFFICIENT - CITATION PRESENCE",IF(G119="NOT CITED","NO CITATION OBSERVED",IF(L119="NOT CHECKED","EVIDENCE INSUFFICIENT - PASSAGE",IF(L119="CONTRADICTS","CITATION SUPPORT CONTRADICTED",IF(L119="ORPHAN / CIRCULAR","EVIDENCE INSUFFICIENT - PROVENANCE",IF(L119="STALE / JURISDICTION MISMATCH","CITATION SUPPORT STALE / MISMATCHED",IF(L119="CONTEXT","CITATION CONTEXT ONLY",IF(L119="PARTIAL","CITATION SUPPORT PARTIAL",IF(AND(L119="ENTAILS",N119="REPRODUCED"),"REPEATABLE WITHIN SAMPLE",IF(AND(L119="ENTAILS",N119="NOT REPRODUCED"),"CITATION SUPPORT VERIFIED - NOT REPRODUCED",IF(L119="ENTAILS","CITATION SUPPORT VERIFIED","EVIDENCE INSUFFICIENT")))))))))))))))</x:f>
      </x:c>
      <x:c r="T119" s="47" t="str">
        <x:f>IF(A119="","",IF(OR(LEFT(S119,21)="EVIDENCE INSUFFICIENT",LEFT(S119,7)="INVALID"),"NOT READY","READY"))</x:f>
      </x:c>
    </x:row>
    <x:row r="120">
      <x:c r="A120" s="39"/>
      <x:c r="B120" s="39"/>
      <x:c r="C120" s="39"/>
      <x:c r="D120" s="39"/>
      <x:c r="E120" s="52"/>
      <x:c r="F120" s="39"/>
      <x:c r="G120" s="39"/>
      <x:c r="H120" s="39"/>
      <x:c r="I120" s="39"/>
      <x:c r="J120" s="39"/>
      <x:c r="K120" s="39"/>
      <x:c r="L120" s="39"/>
      <x:c r="M120" s="39"/>
      <x:c r="N120" s="39"/>
      <x:c r="O120" s="39"/>
      <x:c r="P120" s="47" t="str">
        <x:f>IF(A120="","",IF(OR(B120="",C120="",D120="",E120=""),"EVIDENCE INSUFFICIENT - SCOPE FIELD",IF(AND(C120=START!$B$6,D120=START!$B$7,E120&gt;=START!$B$8,E120&lt;=START!$B$9),"SCOPE MATCH","INVALID - OUT OF SCOPE")))</x:f>
      </x:c>
      <x:c r="Q120" s="47" t="str">
        <x:f>IF(A120="","",IF(OR(B120="",C120="",D120="",E120="",F120="",G120="",M120="",N120="",O120=""),"EVIDENCE INSUFFICIENT - REQUIRED FIELD",IF(G120="CITED",IF(H120="","EVIDENCE INSUFFICIENT - CITED URL",IF(OR(I120="",I120="UNRESOLVED"),"EVIDENCE INSUFFICIENT - SOURCE ROLE",IF(OR(J120="",K120="",L120=""),"EVIDENCE INSUFFICIENT - PASSAGE","COMPLETE"))),IF(OR(G120="NOT CITED",G120="UNCLEAR"),"COMPLETE","EVIDENCE INSUFFICIENT - CITATION STATUS"))))</x:f>
      </x:c>
      <x:c r="R120" s="47" t="str">
        <x:f>IF(A120="","",IF(NOT(OR(EXACT(C120,"Google Search AI features"),EXACT(C120,"Bing / Microsoft AI experiences"),EXACT(C120,"ChatGPT search"),EXACT(C120,"Other observed answer surface"))),"INVALID - PLATFORM TOKEN",IF(NOT(OR(EXACT(G120,"CITED"),EXACT(G120,"NOT CITED"),EXACT(G120,"UNCLEAR"))),"INVALID - CITATION TOKEN",IF(NOT(OR(EXACT(M120,"MENTIONED"),EXACT(M120,"NOT MENTIONED"),EXACT(M120,"UNCLEAR"))),"INVALID - MENTION TOKEN",IF(NOT(OR(EXACT(N120,"REPRODUCED"),EXACT(N120,"NOT REPRODUCED"),EXACT(N120,"NOT RETESTED"))),"INVALID - REPRODUCTION TOKEN",IF(COUNTIF($A$6:$A$205,A120)&gt;1,"INVALID - DUPLICATE ID",IF(G120="CITED",IF(AND(I120&lt;&gt;"",NOT(OR(EXACT(I120,"OFFICIAL / FIRST-PARTY AUTHORITY"),EXACT(I120,"PRIMARY EVIDENCE"),EXACT(I120,"SPECIALIST INTERPRETATION"),EXACT(I120,"PUBLISHER / REFERENCE"),EXACT(I120,"COMMERCIAL SOURCE"),EXACT(I120,"COMMUNITY / WITNESS"),EXACT(I120,"DIRECTORY / MARKETPLACE"),EXACT(I120,"UNRESOLVED"),EXACT(I120,"NOT APPLICABLE")))),"INVALID - SOURCE ROLE TOKEN",IF(AND(L120&lt;&gt;"",NOT(OR(EXACT(L120,"ENTAILS"),EXACT(L120,"PARTIAL"),EXACT(L120,"CONTEXT"),EXACT(L120,"CONTRADICTS"),EXACT(L120,"STALE / JURISDICTION MISMATCH"),EXACT(L120,"ORPHAN / CIRCULAR"),EXACT(L120,"NOT CHECKED"),EXACT(L120,"NOT APPLICABLE")))),"INVALID - SUPPORT TOKEN",IF(OR(I120="NOT APPLICABLE",L120="NOT APPLICABLE"),"INVALID - CITED DETAIL CONTRADICTION","VALID"))),IF(G120="NOT CITED",IF(OR(H120&lt;&gt;"",J120&lt;&gt;"",K120&lt;&gt;"",AND(I120&lt;&gt;"NOT APPLICABLE",I120&lt;&gt;""),AND(L120&lt;&gt;"NOT APPLICABLE",L120&lt;&gt;"")),"INVALID - NOT CITED DETAIL CONTRADICTION","VALID"),IF(G120="UNCLEAR",IF(OR(H120&lt;&gt;"",J120&lt;&gt;"",K120&lt;&gt;"",AND(I120&lt;&gt;"NOT APPLICABLE",I120&lt;&gt;""),AND(L120&lt;&gt;"NOT APPLICABLE",L120&lt;&gt;"")),"INVALID - UNCLEAR DETAIL CONTRADICTION","VALID"),"INVALID - CITATION TOKEN")))))))))</x:f>
      </x:c>
      <x:c r="S120" s="47" t="str">
        <x:f>IF(A120="","",IF(P120&lt;&gt;"SCOPE MATCH",P120,IF(R120&lt;&gt;"VALID",R120,IF(Q120&lt;&gt;"COMPLETE",Q120,IF(G120="UNCLEAR","EVIDENCE INSUFFICIENT - CITATION PRESENCE",IF(G120="NOT CITED","NO CITATION OBSERVED",IF(L120="NOT CHECKED","EVIDENCE INSUFFICIENT - PASSAGE",IF(L120="CONTRADICTS","CITATION SUPPORT CONTRADICTED",IF(L120="ORPHAN / CIRCULAR","EVIDENCE INSUFFICIENT - PROVENANCE",IF(L120="STALE / JURISDICTION MISMATCH","CITATION SUPPORT STALE / MISMATCHED",IF(L120="CONTEXT","CITATION CONTEXT ONLY",IF(L120="PARTIAL","CITATION SUPPORT PARTIAL",IF(AND(L120="ENTAILS",N120="REPRODUCED"),"REPEATABLE WITHIN SAMPLE",IF(AND(L120="ENTAILS",N120="NOT REPRODUCED"),"CITATION SUPPORT VERIFIED - NOT REPRODUCED",IF(L120="ENTAILS","CITATION SUPPORT VERIFIED","EVIDENCE INSUFFICIENT")))))))))))))))</x:f>
      </x:c>
      <x:c r="T120" s="47" t="str">
        <x:f>IF(A120="","",IF(OR(LEFT(S120,21)="EVIDENCE INSUFFICIENT",LEFT(S120,7)="INVALID"),"NOT READY","READY"))</x:f>
      </x:c>
    </x:row>
    <x:row r="121">
      <x:c r="A121" s="39"/>
      <x:c r="B121" s="39"/>
      <x:c r="C121" s="39"/>
      <x:c r="D121" s="39"/>
      <x:c r="E121" s="52"/>
      <x:c r="F121" s="39"/>
      <x:c r="G121" s="39"/>
      <x:c r="H121" s="39"/>
      <x:c r="I121" s="39"/>
      <x:c r="J121" s="39"/>
      <x:c r="K121" s="39"/>
      <x:c r="L121" s="39"/>
      <x:c r="M121" s="39"/>
      <x:c r="N121" s="39"/>
      <x:c r="O121" s="39"/>
      <x:c r="P121" s="47" t="str">
        <x:f>IF(A121="","",IF(OR(B121="",C121="",D121="",E121=""),"EVIDENCE INSUFFICIENT - SCOPE FIELD",IF(AND(C121=START!$B$6,D121=START!$B$7,E121&gt;=START!$B$8,E121&lt;=START!$B$9),"SCOPE MATCH","INVALID - OUT OF SCOPE")))</x:f>
      </x:c>
      <x:c r="Q121" s="47" t="str">
        <x:f>IF(A121="","",IF(OR(B121="",C121="",D121="",E121="",F121="",G121="",M121="",N121="",O121=""),"EVIDENCE INSUFFICIENT - REQUIRED FIELD",IF(G121="CITED",IF(H121="","EVIDENCE INSUFFICIENT - CITED URL",IF(OR(I121="",I121="UNRESOLVED"),"EVIDENCE INSUFFICIENT - SOURCE ROLE",IF(OR(J121="",K121="",L121=""),"EVIDENCE INSUFFICIENT - PASSAGE","COMPLETE"))),IF(OR(G121="NOT CITED",G121="UNCLEAR"),"COMPLETE","EVIDENCE INSUFFICIENT - CITATION STATUS"))))</x:f>
      </x:c>
      <x:c r="R121" s="47" t="str">
        <x:f>IF(A121="","",IF(NOT(OR(EXACT(C121,"Google Search AI features"),EXACT(C121,"Bing / Microsoft AI experiences"),EXACT(C121,"ChatGPT search"),EXACT(C121,"Other observed answer surface"))),"INVALID - PLATFORM TOKEN",IF(NOT(OR(EXACT(G121,"CITED"),EXACT(G121,"NOT CITED"),EXACT(G121,"UNCLEAR"))),"INVALID - CITATION TOKEN",IF(NOT(OR(EXACT(M121,"MENTIONED"),EXACT(M121,"NOT MENTIONED"),EXACT(M121,"UNCLEAR"))),"INVALID - MENTION TOKEN",IF(NOT(OR(EXACT(N121,"REPRODUCED"),EXACT(N121,"NOT REPRODUCED"),EXACT(N121,"NOT RETESTED"))),"INVALID - REPRODUCTION TOKEN",IF(COUNTIF($A$6:$A$205,A121)&gt;1,"INVALID - DUPLICATE ID",IF(G121="CITED",IF(AND(I121&lt;&gt;"",NOT(OR(EXACT(I121,"OFFICIAL / FIRST-PARTY AUTHORITY"),EXACT(I121,"PRIMARY EVIDENCE"),EXACT(I121,"SPECIALIST INTERPRETATION"),EXACT(I121,"PUBLISHER / REFERENCE"),EXACT(I121,"COMMERCIAL SOURCE"),EXACT(I121,"COMMUNITY / WITNESS"),EXACT(I121,"DIRECTORY / MARKETPLACE"),EXACT(I121,"UNRESOLVED"),EXACT(I121,"NOT APPLICABLE")))),"INVALID - SOURCE ROLE TOKEN",IF(AND(L121&lt;&gt;"",NOT(OR(EXACT(L121,"ENTAILS"),EXACT(L121,"PARTIAL"),EXACT(L121,"CONTEXT"),EXACT(L121,"CONTRADICTS"),EXACT(L121,"STALE / JURISDICTION MISMATCH"),EXACT(L121,"ORPHAN / CIRCULAR"),EXACT(L121,"NOT CHECKED"),EXACT(L121,"NOT APPLICABLE")))),"INVALID - SUPPORT TOKEN",IF(OR(I121="NOT APPLICABLE",L121="NOT APPLICABLE"),"INVALID - CITED DETAIL CONTRADICTION","VALID"))),IF(G121="NOT CITED",IF(OR(H121&lt;&gt;"",J121&lt;&gt;"",K121&lt;&gt;"",AND(I121&lt;&gt;"NOT APPLICABLE",I121&lt;&gt;""),AND(L121&lt;&gt;"NOT APPLICABLE",L121&lt;&gt;"")),"INVALID - NOT CITED DETAIL CONTRADICTION","VALID"),IF(G121="UNCLEAR",IF(OR(H121&lt;&gt;"",J121&lt;&gt;"",K121&lt;&gt;"",AND(I121&lt;&gt;"NOT APPLICABLE",I121&lt;&gt;""),AND(L121&lt;&gt;"NOT APPLICABLE",L121&lt;&gt;"")),"INVALID - UNCLEAR DETAIL CONTRADICTION","VALID"),"INVALID - CITATION TOKEN")))))))))</x:f>
      </x:c>
      <x:c r="S121" s="47" t="str">
        <x:f>IF(A121="","",IF(P121&lt;&gt;"SCOPE MATCH",P121,IF(R121&lt;&gt;"VALID",R121,IF(Q121&lt;&gt;"COMPLETE",Q121,IF(G121="UNCLEAR","EVIDENCE INSUFFICIENT - CITATION PRESENCE",IF(G121="NOT CITED","NO CITATION OBSERVED",IF(L121="NOT CHECKED","EVIDENCE INSUFFICIENT - PASSAGE",IF(L121="CONTRADICTS","CITATION SUPPORT CONTRADICTED",IF(L121="ORPHAN / CIRCULAR","EVIDENCE INSUFFICIENT - PROVENANCE",IF(L121="STALE / JURISDICTION MISMATCH","CITATION SUPPORT STALE / MISMATCHED",IF(L121="CONTEXT","CITATION CONTEXT ONLY",IF(L121="PARTIAL","CITATION SUPPORT PARTIAL",IF(AND(L121="ENTAILS",N121="REPRODUCED"),"REPEATABLE WITHIN SAMPLE",IF(AND(L121="ENTAILS",N121="NOT REPRODUCED"),"CITATION SUPPORT VERIFIED - NOT REPRODUCED",IF(L121="ENTAILS","CITATION SUPPORT VERIFIED","EVIDENCE INSUFFICIENT")))))))))))))))</x:f>
      </x:c>
      <x:c r="T121" s="47" t="str">
        <x:f>IF(A121="","",IF(OR(LEFT(S121,21)="EVIDENCE INSUFFICIENT",LEFT(S121,7)="INVALID"),"NOT READY","READY"))</x:f>
      </x:c>
    </x:row>
    <x:row r="122">
      <x:c r="A122" s="39"/>
      <x:c r="B122" s="39"/>
      <x:c r="C122" s="39"/>
      <x:c r="D122" s="39"/>
      <x:c r="E122" s="52"/>
      <x:c r="F122" s="39"/>
      <x:c r="G122" s="39"/>
      <x:c r="H122" s="39"/>
      <x:c r="I122" s="39"/>
      <x:c r="J122" s="39"/>
      <x:c r="K122" s="39"/>
      <x:c r="L122" s="39"/>
      <x:c r="M122" s="39"/>
      <x:c r="N122" s="39"/>
      <x:c r="O122" s="39"/>
      <x:c r="P122" s="47" t="str">
        <x:f>IF(A122="","",IF(OR(B122="",C122="",D122="",E122=""),"EVIDENCE INSUFFICIENT - SCOPE FIELD",IF(AND(C122=START!$B$6,D122=START!$B$7,E122&gt;=START!$B$8,E122&lt;=START!$B$9),"SCOPE MATCH","INVALID - OUT OF SCOPE")))</x:f>
      </x:c>
      <x:c r="Q122" s="47" t="str">
        <x:f>IF(A122="","",IF(OR(B122="",C122="",D122="",E122="",F122="",G122="",M122="",N122="",O122=""),"EVIDENCE INSUFFICIENT - REQUIRED FIELD",IF(G122="CITED",IF(H122="","EVIDENCE INSUFFICIENT - CITED URL",IF(OR(I122="",I122="UNRESOLVED"),"EVIDENCE INSUFFICIENT - SOURCE ROLE",IF(OR(J122="",K122="",L122=""),"EVIDENCE INSUFFICIENT - PASSAGE","COMPLETE"))),IF(OR(G122="NOT CITED",G122="UNCLEAR"),"COMPLETE","EVIDENCE INSUFFICIENT - CITATION STATUS"))))</x:f>
      </x:c>
      <x:c r="R122" s="47" t="str">
        <x:f>IF(A122="","",IF(NOT(OR(EXACT(C122,"Google Search AI features"),EXACT(C122,"Bing / Microsoft AI experiences"),EXACT(C122,"ChatGPT search"),EXACT(C122,"Other observed answer surface"))),"INVALID - PLATFORM TOKEN",IF(NOT(OR(EXACT(G122,"CITED"),EXACT(G122,"NOT CITED"),EXACT(G122,"UNCLEAR"))),"INVALID - CITATION TOKEN",IF(NOT(OR(EXACT(M122,"MENTIONED"),EXACT(M122,"NOT MENTIONED"),EXACT(M122,"UNCLEAR"))),"INVALID - MENTION TOKEN",IF(NOT(OR(EXACT(N122,"REPRODUCED"),EXACT(N122,"NOT REPRODUCED"),EXACT(N122,"NOT RETESTED"))),"INVALID - REPRODUCTION TOKEN",IF(COUNTIF($A$6:$A$205,A122)&gt;1,"INVALID - DUPLICATE ID",IF(G122="CITED",IF(AND(I122&lt;&gt;"",NOT(OR(EXACT(I122,"OFFICIAL / FIRST-PARTY AUTHORITY"),EXACT(I122,"PRIMARY EVIDENCE"),EXACT(I122,"SPECIALIST INTERPRETATION"),EXACT(I122,"PUBLISHER / REFERENCE"),EXACT(I122,"COMMERCIAL SOURCE"),EXACT(I122,"COMMUNITY / WITNESS"),EXACT(I122,"DIRECTORY / MARKETPLACE"),EXACT(I122,"UNRESOLVED"),EXACT(I122,"NOT APPLICABLE")))),"INVALID - SOURCE ROLE TOKEN",IF(AND(L122&lt;&gt;"",NOT(OR(EXACT(L122,"ENTAILS"),EXACT(L122,"PARTIAL"),EXACT(L122,"CONTEXT"),EXACT(L122,"CONTRADICTS"),EXACT(L122,"STALE / JURISDICTION MISMATCH"),EXACT(L122,"ORPHAN / CIRCULAR"),EXACT(L122,"NOT CHECKED"),EXACT(L122,"NOT APPLICABLE")))),"INVALID - SUPPORT TOKEN",IF(OR(I122="NOT APPLICABLE",L122="NOT APPLICABLE"),"INVALID - CITED DETAIL CONTRADICTION","VALID"))),IF(G122="NOT CITED",IF(OR(H122&lt;&gt;"",J122&lt;&gt;"",K122&lt;&gt;"",AND(I122&lt;&gt;"NOT APPLICABLE",I122&lt;&gt;""),AND(L122&lt;&gt;"NOT APPLICABLE",L122&lt;&gt;"")),"INVALID - NOT CITED DETAIL CONTRADICTION","VALID"),IF(G122="UNCLEAR",IF(OR(H122&lt;&gt;"",J122&lt;&gt;"",K122&lt;&gt;"",AND(I122&lt;&gt;"NOT APPLICABLE",I122&lt;&gt;""),AND(L122&lt;&gt;"NOT APPLICABLE",L122&lt;&gt;"")),"INVALID - UNCLEAR DETAIL CONTRADICTION","VALID"),"INVALID - CITATION TOKEN")))))))))</x:f>
      </x:c>
      <x:c r="S122" s="47" t="str">
        <x:f>IF(A122="","",IF(P122&lt;&gt;"SCOPE MATCH",P122,IF(R122&lt;&gt;"VALID",R122,IF(Q122&lt;&gt;"COMPLETE",Q122,IF(G122="UNCLEAR","EVIDENCE INSUFFICIENT - CITATION PRESENCE",IF(G122="NOT CITED","NO CITATION OBSERVED",IF(L122="NOT CHECKED","EVIDENCE INSUFFICIENT - PASSAGE",IF(L122="CONTRADICTS","CITATION SUPPORT CONTRADICTED",IF(L122="ORPHAN / CIRCULAR","EVIDENCE INSUFFICIENT - PROVENANCE",IF(L122="STALE / JURISDICTION MISMATCH","CITATION SUPPORT STALE / MISMATCHED",IF(L122="CONTEXT","CITATION CONTEXT ONLY",IF(L122="PARTIAL","CITATION SUPPORT PARTIAL",IF(AND(L122="ENTAILS",N122="REPRODUCED"),"REPEATABLE WITHIN SAMPLE",IF(AND(L122="ENTAILS",N122="NOT REPRODUCED"),"CITATION SUPPORT VERIFIED - NOT REPRODUCED",IF(L122="ENTAILS","CITATION SUPPORT VERIFIED","EVIDENCE INSUFFICIENT")))))))))))))))</x:f>
      </x:c>
      <x:c r="T122" s="47" t="str">
        <x:f>IF(A122="","",IF(OR(LEFT(S122,21)="EVIDENCE INSUFFICIENT",LEFT(S122,7)="INVALID"),"NOT READY","READY"))</x:f>
      </x:c>
    </x:row>
    <x:row r="123">
      <x:c r="A123" s="39"/>
      <x:c r="B123" s="39"/>
      <x:c r="C123" s="39"/>
      <x:c r="D123" s="39"/>
      <x:c r="E123" s="52"/>
      <x:c r="F123" s="39"/>
      <x:c r="G123" s="39"/>
      <x:c r="H123" s="39"/>
      <x:c r="I123" s="39"/>
      <x:c r="J123" s="39"/>
      <x:c r="K123" s="39"/>
      <x:c r="L123" s="39"/>
      <x:c r="M123" s="39"/>
      <x:c r="N123" s="39"/>
      <x:c r="O123" s="39"/>
      <x:c r="P123" s="47" t="str">
        <x:f>IF(A123="","",IF(OR(B123="",C123="",D123="",E123=""),"EVIDENCE INSUFFICIENT - SCOPE FIELD",IF(AND(C123=START!$B$6,D123=START!$B$7,E123&gt;=START!$B$8,E123&lt;=START!$B$9),"SCOPE MATCH","INVALID - OUT OF SCOPE")))</x:f>
      </x:c>
      <x:c r="Q123" s="47" t="str">
        <x:f>IF(A123="","",IF(OR(B123="",C123="",D123="",E123="",F123="",G123="",M123="",N123="",O123=""),"EVIDENCE INSUFFICIENT - REQUIRED FIELD",IF(G123="CITED",IF(H123="","EVIDENCE INSUFFICIENT - CITED URL",IF(OR(I123="",I123="UNRESOLVED"),"EVIDENCE INSUFFICIENT - SOURCE ROLE",IF(OR(J123="",K123="",L123=""),"EVIDENCE INSUFFICIENT - PASSAGE","COMPLETE"))),IF(OR(G123="NOT CITED",G123="UNCLEAR"),"COMPLETE","EVIDENCE INSUFFICIENT - CITATION STATUS"))))</x:f>
      </x:c>
      <x:c r="R123" s="47" t="str">
        <x:f>IF(A123="","",IF(NOT(OR(EXACT(C123,"Google Search AI features"),EXACT(C123,"Bing / Microsoft AI experiences"),EXACT(C123,"ChatGPT search"),EXACT(C123,"Other observed answer surface"))),"INVALID - PLATFORM TOKEN",IF(NOT(OR(EXACT(G123,"CITED"),EXACT(G123,"NOT CITED"),EXACT(G123,"UNCLEAR"))),"INVALID - CITATION TOKEN",IF(NOT(OR(EXACT(M123,"MENTIONED"),EXACT(M123,"NOT MENTIONED"),EXACT(M123,"UNCLEAR"))),"INVALID - MENTION TOKEN",IF(NOT(OR(EXACT(N123,"REPRODUCED"),EXACT(N123,"NOT REPRODUCED"),EXACT(N123,"NOT RETESTED"))),"INVALID - REPRODUCTION TOKEN",IF(COUNTIF($A$6:$A$205,A123)&gt;1,"INVALID - DUPLICATE ID",IF(G123="CITED",IF(AND(I123&lt;&gt;"",NOT(OR(EXACT(I123,"OFFICIAL / FIRST-PARTY AUTHORITY"),EXACT(I123,"PRIMARY EVIDENCE"),EXACT(I123,"SPECIALIST INTERPRETATION"),EXACT(I123,"PUBLISHER / REFERENCE"),EXACT(I123,"COMMERCIAL SOURCE"),EXACT(I123,"COMMUNITY / WITNESS"),EXACT(I123,"DIRECTORY / MARKETPLACE"),EXACT(I123,"UNRESOLVED"),EXACT(I123,"NOT APPLICABLE")))),"INVALID - SOURCE ROLE TOKEN",IF(AND(L123&lt;&gt;"",NOT(OR(EXACT(L123,"ENTAILS"),EXACT(L123,"PARTIAL"),EXACT(L123,"CONTEXT"),EXACT(L123,"CONTRADICTS"),EXACT(L123,"STALE / JURISDICTION MISMATCH"),EXACT(L123,"ORPHAN / CIRCULAR"),EXACT(L123,"NOT CHECKED"),EXACT(L123,"NOT APPLICABLE")))),"INVALID - SUPPORT TOKEN",IF(OR(I123="NOT APPLICABLE",L123="NOT APPLICABLE"),"INVALID - CITED DETAIL CONTRADICTION","VALID"))),IF(G123="NOT CITED",IF(OR(H123&lt;&gt;"",J123&lt;&gt;"",K123&lt;&gt;"",AND(I123&lt;&gt;"NOT APPLICABLE",I123&lt;&gt;""),AND(L123&lt;&gt;"NOT APPLICABLE",L123&lt;&gt;"")),"INVALID - NOT CITED DETAIL CONTRADICTION","VALID"),IF(G123="UNCLEAR",IF(OR(H123&lt;&gt;"",J123&lt;&gt;"",K123&lt;&gt;"",AND(I123&lt;&gt;"NOT APPLICABLE",I123&lt;&gt;""),AND(L123&lt;&gt;"NOT APPLICABLE",L123&lt;&gt;"")),"INVALID - UNCLEAR DETAIL CONTRADICTION","VALID"),"INVALID - CITATION TOKEN")))))))))</x:f>
      </x:c>
      <x:c r="S123" s="47" t="str">
        <x:f>IF(A123="","",IF(P123&lt;&gt;"SCOPE MATCH",P123,IF(R123&lt;&gt;"VALID",R123,IF(Q123&lt;&gt;"COMPLETE",Q123,IF(G123="UNCLEAR","EVIDENCE INSUFFICIENT - CITATION PRESENCE",IF(G123="NOT CITED","NO CITATION OBSERVED",IF(L123="NOT CHECKED","EVIDENCE INSUFFICIENT - PASSAGE",IF(L123="CONTRADICTS","CITATION SUPPORT CONTRADICTED",IF(L123="ORPHAN / CIRCULAR","EVIDENCE INSUFFICIENT - PROVENANCE",IF(L123="STALE / JURISDICTION MISMATCH","CITATION SUPPORT STALE / MISMATCHED",IF(L123="CONTEXT","CITATION CONTEXT ONLY",IF(L123="PARTIAL","CITATION SUPPORT PARTIAL",IF(AND(L123="ENTAILS",N123="REPRODUCED"),"REPEATABLE WITHIN SAMPLE",IF(AND(L123="ENTAILS",N123="NOT REPRODUCED"),"CITATION SUPPORT VERIFIED - NOT REPRODUCED",IF(L123="ENTAILS","CITATION SUPPORT VERIFIED","EVIDENCE INSUFFICIENT")))))))))))))))</x:f>
      </x:c>
      <x:c r="T123" s="47" t="str">
        <x:f>IF(A123="","",IF(OR(LEFT(S123,21)="EVIDENCE INSUFFICIENT",LEFT(S123,7)="INVALID"),"NOT READY","READY"))</x:f>
      </x:c>
    </x:row>
    <x:row r="124">
      <x:c r="A124" s="39"/>
      <x:c r="B124" s="39"/>
      <x:c r="C124" s="39"/>
      <x:c r="D124" s="39"/>
      <x:c r="E124" s="52"/>
      <x:c r="F124" s="39"/>
      <x:c r="G124" s="39"/>
      <x:c r="H124" s="39"/>
      <x:c r="I124" s="39"/>
      <x:c r="J124" s="39"/>
      <x:c r="K124" s="39"/>
      <x:c r="L124" s="39"/>
      <x:c r="M124" s="39"/>
      <x:c r="N124" s="39"/>
      <x:c r="O124" s="39"/>
      <x:c r="P124" s="47" t="str">
        <x:f>IF(A124="","",IF(OR(B124="",C124="",D124="",E124=""),"EVIDENCE INSUFFICIENT - SCOPE FIELD",IF(AND(C124=START!$B$6,D124=START!$B$7,E124&gt;=START!$B$8,E124&lt;=START!$B$9),"SCOPE MATCH","INVALID - OUT OF SCOPE")))</x:f>
      </x:c>
      <x:c r="Q124" s="47" t="str">
        <x:f>IF(A124="","",IF(OR(B124="",C124="",D124="",E124="",F124="",G124="",M124="",N124="",O124=""),"EVIDENCE INSUFFICIENT - REQUIRED FIELD",IF(G124="CITED",IF(H124="","EVIDENCE INSUFFICIENT - CITED URL",IF(OR(I124="",I124="UNRESOLVED"),"EVIDENCE INSUFFICIENT - SOURCE ROLE",IF(OR(J124="",K124="",L124=""),"EVIDENCE INSUFFICIENT - PASSAGE","COMPLETE"))),IF(OR(G124="NOT CITED",G124="UNCLEAR"),"COMPLETE","EVIDENCE INSUFFICIENT - CITATION STATUS"))))</x:f>
      </x:c>
      <x:c r="R124" s="47" t="str">
        <x:f>IF(A124="","",IF(NOT(OR(EXACT(C124,"Google Search AI features"),EXACT(C124,"Bing / Microsoft AI experiences"),EXACT(C124,"ChatGPT search"),EXACT(C124,"Other observed answer surface"))),"INVALID - PLATFORM TOKEN",IF(NOT(OR(EXACT(G124,"CITED"),EXACT(G124,"NOT CITED"),EXACT(G124,"UNCLEAR"))),"INVALID - CITATION TOKEN",IF(NOT(OR(EXACT(M124,"MENTIONED"),EXACT(M124,"NOT MENTIONED"),EXACT(M124,"UNCLEAR"))),"INVALID - MENTION TOKEN",IF(NOT(OR(EXACT(N124,"REPRODUCED"),EXACT(N124,"NOT REPRODUCED"),EXACT(N124,"NOT RETESTED"))),"INVALID - REPRODUCTION TOKEN",IF(COUNTIF($A$6:$A$205,A124)&gt;1,"INVALID - DUPLICATE ID",IF(G124="CITED",IF(AND(I124&lt;&gt;"",NOT(OR(EXACT(I124,"OFFICIAL / FIRST-PARTY AUTHORITY"),EXACT(I124,"PRIMARY EVIDENCE"),EXACT(I124,"SPECIALIST INTERPRETATION"),EXACT(I124,"PUBLISHER / REFERENCE"),EXACT(I124,"COMMERCIAL SOURCE"),EXACT(I124,"COMMUNITY / WITNESS"),EXACT(I124,"DIRECTORY / MARKETPLACE"),EXACT(I124,"UNRESOLVED"),EXACT(I124,"NOT APPLICABLE")))),"INVALID - SOURCE ROLE TOKEN",IF(AND(L124&lt;&gt;"",NOT(OR(EXACT(L124,"ENTAILS"),EXACT(L124,"PARTIAL"),EXACT(L124,"CONTEXT"),EXACT(L124,"CONTRADICTS"),EXACT(L124,"STALE / JURISDICTION MISMATCH"),EXACT(L124,"ORPHAN / CIRCULAR"),EXACT(L124,"NOT CHECKED"),EXACT(L124,"NOT APPLICABLE")))),"INVALID - SUPPORT TOKEN",IF(OR(I124="NOT APPLICABLE",L124="NOT APPLICABLE"),"INVALID - CITED DETAIL CONTRADICTION","VALID"))),IF(G124="NOT CITED",IF(OR(H124&lt;&gt;"",J124&lt;&gt;"",K124&lt;&gt;"",AND(I124&lt;&gt;"NOT APPLICABLE",I124&lt;&gt;""),AND(L124&lt;&gt;"NOT APPLICABLE",L124&lt;&gt;"")),"INVALID - NOT CITED DETAIL CONTRADICTION","VALID"),IF(G124="UNCLEAR",IF(OR(H124&lt;&gt;"",J124&lt;&gt;"",K124&lt;&gt;"",AND(I124&lt;&gt;"NOT APPLICABLE",I124&lt;&gt;""),AND(L124&lt;&gt;"NOT APPLICABLE",L124&lt;&gt;"")),"INVALID - UNCLEAR DETAIL CONTRADICTION","VALID"),"INVALID - CITATION TOKEN")))))))))</x:f>
      </x:c>
      <x:c r="S124" s="47" t="str">
        <x:f>IF(A124="","",IF(P124&lt;&gt;"SCOPE MATCH",P124,IF(R124&lt;&gt;"VALID",R124,IF(Q124&lt;&gt;"COMPLETE",Q124,IF(G124="UNCLEAR","EVIDENCE INSUFFICIENT - CITATION PRESENCE",IF(G124="NOT CITED","NO CITATION OBSERVED",IF(L124="NOT CHECKED","EVIDENCE INSUFFICIENT - PASSAGE",IF(L124="CONTRADICTS","CITATION SUPPORT CONTRADICTED",IF(L124="ORPHAN / CIRCULAR","EVIDENCE INSUFFICIENT - PROVENANCE",IF(L124="STALE / JURISDICTION MISMATCH","CITATION SUPPORT STALE / MISMATCHED",IF(L124="CONTEXT","CITATION CONTEXT ONLY",IF(L124="PARTIAL","CITATION SUPPORT PARTIAL",IF(AND(L124="ENTAILS",N124="REPRODUCED"),"REPEATABLE WITHIN SAMPLE",IF(AND(L124="ENTAILS",N124="NOT REPRODUCED"),"CITATION SUPPORT VERIFIED - NOT REPRODUCED",IF(L124="ENTAILS","CITATION SUPPORT VERIFIED","EVIDENCE INSUFFICIENT")))))))))))))))</x:f>
      </x:c>
      <x:c r="T124" s="47" t="str">
        <x:f>IF(A124="","",IF(OR(LEFT(S124,21)="EVIDENCE INSUFFICIENT",LEFT(S124,7)="INVALID"),"NOT READY","READY"))</x:f>
      </x:c>
    </x:row>
    <x:row r="125">
      <x:c r="A125" s="39"/>
      <x:c r="B125" s="39"/>
      <x:c r="C125" s="39"/>
      <x:c r="D125" s="39"/>
      <x:c r="E125" s="52"/>
      <x:c r="F125" s="39"/>
      <x:c r="G125" s="39"/>
      <x:c r="H125" s="39"/>
      <x:c r="I125" s="39"/>
      <x:c r="J125" s="39"/>
      <x:c r="K125" s="39"/>
      <x:c r="L125" s="39"/>
      <x:c r="M125" s="39"/>
      <x:c r="N125" s="39"/>
      <x:c r="O125" s="39"/>
      <x:c r="P125" s="47" t="str">
        <x:f>IF(A125="","",IF(OR(B125="",C125="",D125="",E125=""),"EVIDENCE INSUFFICIENT - SCOPE FIELD",IF(AND(C125=START!$B$6,D125=START!$B$7,E125&gt;=START!$B$8,E125&lt;=START!$B$9),"SCOPE MATCH","INVALID - OUT OF SCOPE")))</x:f>
      </x:c>
      <x:c r="Q125" s="47" t="str">
        <x:f>IF(A125="","",IF(OR(B125="",C125="",D125="",E125="",F125="",G125="",M125="",N125="",O125=""),"EVIDENCE INSUFFICIENT - REQUIRED FIELD",IF(G125="CITED",IF(H125="","EVIDENCE INSUFFICIENT - CITED URL",IF(OR(I125="",I125="UNRESOLVED"),"EVIDENCE INSUFFICIENT - SOURCE ROLE",IF(OR(J125="",K125="",L125=""),"EVIDENCE INSUFFICIENT - PASSAGE","COMPLETE"))),IF(OR(G125="NOT CITED",G125="UNCLEAR"),"COMPLETE","EVIDENCE INSUFFICIENT - CITATION STATUS"))))</x:f>
      </x:c>
      <x:c r="R125" s="47" t="str">
        <x:f>IF(A125="","",IF(NOT(OR(EXACT(C125,"Google Search AI features"),EXACT(C125,"Bing / Microsoft AI experiences"),EXACT(C125,"ChatGPT search"),EXACT(C125,"Other observed answer surface"))),"INVALID - PLATFORM TOKEN",IF(NOT(OR(EXACT(G125,"CITED"),EXACT(G125,"NOT CITED"),EXACT(G125,"UNCLEAR"))),"INVALID - CITATION TOKEN",IF(NOT(OR(EXACT(M125,"MENTIONED"),EXACT(M125,"NOT MENTIONED"),EXACT(M125,"UNCLEAR"))),"INVALID - MENTION TOKEN",IF(NOT(OR(EXACT(N125,"REPRODUCED"),EXACT(N125,"NOT REPRODUCED"),EXACT(N125,"NOT RETESTED"))),"INVALID - REPRODUCTION TOKEN",IF(COUNTIF($A$6:$A$205,A125)&gt;1,"INVALID - DUPLICATE ID",IF(G125="CITED",IF(AND(I125&lt;&gt;"",NOT(OR(EXACT(I125,"OFFICIAL / FIRST-PARTY AUTHORITY"),EXACT(I125,"PRIMARY EVIDENCE"),EXACT(I125,"SPECIALIST INTERPRETATION"),EXACT(I125,"PUBLISHER / REFERENCE"),EXACT(I125,"COMMERCIAL SOURCE"),EXACT(I125,"COMMUNITY / WITNESS"),EXACT(I125,"DIRECTORY / MARKETPLACE"),EXACT(I125,"UNRESOLVED"),EXACT(I125,"NOT APPLICABLE")))),"INVALID - SOURCE ROLE TOKEN",IF(AND(L125&lt;&gt;"",NOT(OR(EXACT(L125,"ENTAILS"),EXACT(L125,"PARTIAL"),EXACT(L125,"CONTEXT"),EXACT(L125,"CONTRADICTS"),EXACT(L125,"STALE / JURISDICTION MISMATCH"),EXACT(L125,"ORPHAN / CIRCULAR"),EXACT(L125,"NOT CHECKED"),EXACT(L125,"NOT APPLICABLE")))),"INVALID - SUPPORT TOKEN",IF(OR(I125="NOT APPLICABLE",L125="NOT APPLICABLE"),"INVALID - CITED DETAIL CONTRADICTION","VALID"))),IF(G125="NOT CITED",IF(OR(H125&lt;&gt;"",J125&lt;&gt;"",K125&lt;&gt;"",AND(I125&lt;&gt;"NOT APPLICABLE",I125&lt;&gt;""),AND(L125&lt;&gt;"NOT APPLICABLE",L125&lt;&gt;"")),"INVALID - NOT CITED DETAIL CONTRADICTION","VALID"),IF(G125="UNCLEAR",IF(OR(H125&lt;&gt;"",J125&lt;&gt;"",K125&lt;&gt;"",AND(I125&lt;&gt;"NOT APPLICABLE",I125&lt;&gt;""),AND(L125&lt;&gt;"NOT APPLICABLE",L125&lt;&gt;"")),"INVALID - UNCLEAR DETAIL CONTRADICTION","VALID"),"INVALID - CITATION TOKEN")))))))))</x:f>
      </x:c>
      <x:c r="S125" s="47" t="str">
        <x:f>IF(A125="","",IF(P125&lt;&gt;"SCOPE MATCH",P125,IF(R125&lt;&gt;"VALID",R125,IF(Q125&lt;&gt;"COMPLETE",Q125,IF(G125="UNCLEAR","EVIDENCE INSUFFICIENT - CITATION PRESENCE",IF(G125="NOT CITED","NO CITATION OBSERVED",IF(L125="NOT CHECKED","EVIDENCE INSUFFICIENT - PASSAGE",IF(L125="CONTRADICTS","CITATION SUPPORT CONTRADICTED",IF(L125="ORPHAN / CIRCULAR","EVIDENCE INSUFFICIENT - PROVENANCE",IF(L125="STALE / JURISDICTION MISMATCH","CITATION SUPPORT STALE / MISMATCHED",IF(L125="CONTEXT","CITATION CONTEXT ONLY",IF(L125="PARTIAL","CITATION SUPPORT PARTIAL",IF(AND(L125="ENTAILS",N125="REPRODUCED"),"REPEATABLE WITHIN SAMPLE",IF(AND(L125="ENTAILS",N125="NOT REPRODUCED"),"CITATION SUPPORT VERIFIED - NOT REPRODUCED",IF(L125="ENTAILS","CITATION SUPPORT VERIFIED","EVIDENCE INSUFFICIENT")))))))))))))))</x:f>
      </x:c>
      <x:c r="T125" s="47" t="str">
        <x:f>IF(A125="","",IF(OR(LEFT(S125,21)="EVIDENCE INSUFFICIENT",LEFT(S125,7)="INVALID"),"NOT READY","READY"))</x:f>
      </x:c>
    </x:row>
    <x:row r="126">
      <x:c r="A126" s="39"/>
      <x:c r="B126" s="39"/>
      <x:c r="C126" s="39"/>
      <x:c r="D126" s="39"/>
      <x:c r="E126" s="52"/>
      <x:c r="F126" s="39"/>
      <x:c r="G126" s="39"/>
      <x:c r="H126" s="39"/>
      <x:c r="I126" s="39"/>
      <x:c r="J126" s="39"/>
      <x:c r="K126" s="39"/>
      <x:c r="L126" s="39"/>
      <x:c r="M126" s="39"/>
      <x:c r="N126" s="39"/>
      <x:c r="O126" s="39"/>
      <x:c r="P126" s="47" t="str">
        <x:f>IF(A126="","",IF(OR(B126="",C126="",D126="",E126=""),"EVIDENCE INSUFFICIENT - SCOPE FIELD",IF(AND(C126=START!$B$6,D126=START!$B$7,E126&gt;=START!$B$8,E126&lt;=START!$B$9),"SCOPE MATCH","INVALID - OUT OF SCOPE")))</x:f>
      </x:c>
      <x:c r="Q126" s="47" t="str">
        <x:f>IF(A126="","",IF(OR(B126="",C126="",D126="",E126="",F126="",G126="",M126="",N126="",O126=""),"EVIDENCE INSUFFICIENT - REQUIRED FIELD",IF(G126="CITED",IF(H126="","EVIDENCE INSUFFICIENT - CITED URL",IF(OR(I126="",I126="UNRESOLVED"),"EVIDENCE INSUFFICIENT - SOURCE ROLE",IF(OR(J126="",K126="",L126=""),"EVIDENCE INSUFFICIENT - PASSAGE","COMPLETE"))),IF(OR(G126="NOT CITED",G126="UNCLEAR"),"COMPLETE","EVIDENCE INSUFFICIENT - CITATION STATUS"))))</x:f>
      </x:c>
      <x:c r="R126" s="47" t="str">
        <x:f>IF(A126="","",IF(NOT(OR(EXACT(C126,"Google Search AI features"),EXACT(C126,"Bing / Microsoft AI experiences"),EXACT(C126,"ChatGPT search"),EXACT(C126,"Other observed answer surface"))),"INVALID - PLATFORM TOKEN",IF(NOT(OR(EXACT(G126,"CITED"),EXACT(G126,"NOT CITED"),EXACT(G126,"UNCLEAR"))),"INVALID - CITATION TOKEN",IF(NOT(OR(EXACT(M126,"MENTIONED"),EXACT(M126,"NOT MENTIONED"),EXACT(M126,"UNCLEAR"))),"INVALID - MENTION TOKEN",IF(NOT(OR(EXACT(N126,"REPRODUCED"),EXACT(N126,"NOT REPRODUCED"),EXACT(N126,"NOT RETESTED"))),"INVALID - REPRODUCTION TOKEN",IF(COUNTIF($A$6:$A$205,A126)&gt;1,"INVALID - DUPLICATE ID",IF(G126="CITED",IF(AND(I126&lt;&gt;"",NOT(OR(EXACT(I126,"OFFICIAL / FIRST-PARTY AUTHORITY"),EXACT(I126,"PRIMARY EVIDENCE"),EXACT(I126,"SPECIALIST INTERPRETATION"),EXACT(I126,"PUBLISHER / REFERENCE"),EXACT(I126,"COMMERCIAL SOURCE"),EXACT(I126,"COMMUNITY / WITNESS"),EXACT(I126,"DIRECTORY / MARKETPLACE"),EXACT(I126,"UNRESOLVED"),EXACT(I126,"NOT APPLICABLE")))),"INVALID - SOURCE ROLE TOKEN",IF(AND(L126&lt;&gt;"",NOT(OR(EXACT(L126,"ENTAILS"),EXACT(L126,"PARTIAL"),EXACT(L126,"CONTEXT"),EXACT(L126,"CONTRADICTS"),EXACT(L126,"STALE / JURISDICTION MISMATCH"),EXACT(L126,"ORPHAN / CIRCULAR"),EXACT(L126,"NOT CHECKED"),EXACT(L126,"NOT APPLICABLE")))),"INVALID - SUPPORT TOKEN",IF(OR(I126="NOT APPLICABLE",L126="NOT APPLICABLE"),"INVALID - CITED DETAIL CONTRADICTION","VALID"))),IF(G126="NOT CITED",IF(OR(H126&lt;&gt;"",J126&lt;&gt;"",K126&lt;&gt;"",AND(I126&lt;&gt;"NOT APPLICABLE",I126&lt;&gt;""),AND(L126&lt;&gt;"NOT APPLICABLE",L126&lt;&gt;"")),"INVALID - NOT CITED DETAIL CONTRADICTION","VALID"),IF(G126="UNCLEAR",IF(OR(H126&lt;&gt;"",J126&lt;&gt;"",K126&lt;&gt;"",AND(I126&lt;&gt;"NOT APPLICABLE",I126&lt;&gt;""),AND(L126&lt;&gt;"NOT APPLICABLE",L126&lt;&gt;"")),"INVALID - UNCLEAR DETAIL CONTRADICTION","VALID"),"INVALID - CITATION TOKEN")))))))))</x:f>
      </x:c>
      <x:c r="S126" s="47" t="str">
        <x:f>IF(A126="","",IF(P126&lt;&gt;"SCOPE MATCH",P126,IF(R126&lt;&gt;"VALID",R126,IF(Q126&lt;&gt;"COMPLETE",Q126,IF(G126="UNCLEAR","EVIDENCE INSUFFICIENT - CITATION PRESENCE",IF(G126="NOT CITED","NO CITATION OBSERVED",IF(L126="NOT CHECKED","EVIDENCE INSUFFICIENT - PASSAGE",IF(L126="CONTRADICTS","CITATION SUPPORT CONTRADICTED",IF(L126="ORPHAN / CIRCULAR","EVIDENCE INSUFFICIENT - PROVENANCE",IF(L126="STALE / JURISDICTION MISMATCH","CITATION SUPPORT STALE / MISMATCHED",IF(L126="CONTEXT","CITATION CONTEXT ONLY",IF(L126="PARTIAL","CITATION SUPPORT PARTIAL",IF(AND(L126="ENTAILS",N126="REPRODUCED"),"REPEATABLE WITHIN SAMPLE",IF(AND(L126="ENTAILS",N126="NOT REPRODUCED"),"CITATION SUPPORT VERIFIED - NOT REPRODUCED",IF(L126="ENTAILS","CITATION SUPPORT VERIFIED","EVIDENCE INSUFFICIENT")))))))))))))))</x:f>
      </x:c>
      <x:c r="T126" s="47" t="str">
        <x:f>IF(A126="","",IF(OR(LEFT(S126,21)="EVIDENCE INSUFFICIENT",LEFT(S126,7)="INVALID"),"NOT READY","READY"))</x:f>
      </x:c>
    </x:row>
    <x:row r="127">
      <x:c r="A127" s="39"/>
      <x:c r="B127" s="39"/>
      <x:c r="C127" s="39"/>
      <x:c r="D127" s="39"/>
      <x:c r="E127" s="52"/>
      <x:c r="F127" s="39"/>
      <x:c r="G127" s="39"/>
      <x:c r="H127" s="39"/>
      <x:c r="I127" s="39"/>
      <x:c r="J127" s="39"/>
      <x:c r="K127" s="39"/>
      <x:c r="L127" s="39"/>
      <x:c r="M127" s="39"/>
      <x:c r="N127" s="39"/>
      <x:c r="O127" s="39"/>
      <x:c r="P127" s="47" t="str">
        <x:f>IF(A127="","",IF(OR(B127="",C127="",D127="",E127=""),"EVIDENCE INSUFFICIENT - SCOPE FIELD",IF(AND(C127=START!$B$6,D127=START!$B$7,E127&gt;=START!$B$8,E127&lt;=START!$B$9),"SCOPE MATCH","INVALID - OUT OF SCOPE")))</x:f>
      </x:c>
      <x:c r="Q127" s="47" t="str">
        <x:f>IF(A127="","",IF(OR(B127="",C127="",D127="",E127="",F127="",G127="",M127="",N127="",O127=""),"EVIDENCE INSUFFICIENT - REQUIRED FIELD",IF(G127="CITED",IF(H127="","EVIDENCE INSUFFICIENT - CITED URL",IF(OR(I127="",I127="UNRESOLVED"),"EVIDENCE INSUFFICIENT - SOURCE ROLE",IF(OR(J127="",K127="",L127=""),"EVIDENCE INSUFFICIENT - PASSAGE","COMPLETE"))),IF(OR(G127="NOT CITED",G127="UNCLEAR"),"COMPLETE","EVIDENCE INSUFFICIENT - CITATION STATUS"))))</x:f>
      </x:c>
      <x:c r="R127" s="47" t="str">
        <x:f>IF(A127="","",IF(NOT(OR(EXACT(C127,"Google Search AI features"),EXACT(C127,"Bing / Microsoft AI experiences"),EXACT(C127,"ChatGPT search"),EXACT(C127,"Other observed answer surface"))),"INVALID - PLATFORM TOKEN",IF(NOT(OR(EXACT(G127,"CITED"),EXACT(G127,"NOT CITED"),EXACT(G127,"UNCLEAR"))),"INVALID - CITATION TOKEN",IF(NOT(OR(EXACT(M127,"MENTIONED"),EXACT(M127,"NOT MENTIONED"),EXACT(M127,"UNCLEAR"))),"INVALID - MENTION TOKEN",IF(NOT(OR(EXACT(N127,"REPRODUCED"),EXACT(N127,"NOT REPRODUCED"),EXACT(N127,"NOT RETESTED"))),"INVALID - REPRODUCTION TOKEN",IF(COUNTIF($A$6:$A$205,A127)&gt;1,"INVALID - DUPLICATE ID",IF(G127="CITED",IF(AND(I127&lt;&gt;"",NOT(OR(EXACT(I127,"OFFICIAL / FIRST-PARTY AUTHORITY"),EXACT(I127,"PRIMARY EVIDENCE"),EXACT(I127,"SPECIALIST INTERPRETATION"),EXACT(I127,"PUBLISHER / REFERENCE"),EXACT(I127,"COMMERCIAL SOURCE"),EXACT(I127,"COMMUNITY / WITNESS"),EXACT(I127,"DIRECTORY / MARKETPLACE"),EXACT(I127,"UNRESOLVED"),EXACT(I127,"NOT APPLICABLE")))),"INVALID - SOURCE ROLE TOKEN",IF(AND(L127&lt;&gt;"",NOT(OR(EXACT(L127,"ENTAILS"),EXACT(L127,"PARTIAL"),EXACT(L127,"CONTEXT"),EXACT(L127,"CONTRADICTS"),EXACT(L127,"STALE / JURISDICTION MISMATCH"),EXACT(L127,"ORPHAN / CIRCULAR"),EXACT(L127,"NOT CHECKED"),EXACT(L127,"NOT APPLICABLE")))),"INVALID - SUPPORT TOKEN",IF(OR(I127="NOT APPLICABLE",L127="NOT APPLICABLE"),"INVALID - CITED DETAIL CONTRADICTION","VALID"))),IF(G127="NOT CITED",IF(OR(H127&lt;&gt;"",J127&lt;&gt;"",K127&lt;&gt;"",AND(I127&lt;&gt;"NOT APPLICABLE",I127&lt;&gt;""),AND(L127&lt;&gt;"NOT APPLICABLE",L127&lt;&gt;"")),"INVALID - NOT CITED DETAIL CONTRADICTION","VALID"),IF(G127="UNCLEAR",IF(OR(H127&lt;&gt;"",J127&lt;&gt;"",K127&lt;&gt;"",AND(I127&lt;&gt;"NOT APPLICABLE",I127&lt;&gt;""),AND(L127&lt;&gt;"NOT APPLICABLE",L127&lt;&gt;"")),"INVALID - UNCLEAR DETAIL CONTRADICTION","VALID"),"INVALID - CITATION TOKEN")))))))))</x:f>
      </x:c>
      <x:c r="S127" s="47" t="str">
        <x:f>IF(A127="","",IF(P127&lt;&gt;"SCOPE MATCH",P127,IF(R127&lt;&gt;"VALID",R127,IF(Q127&lt;&gt;"COMPLETE",Q127,IF(G127="UNCLEAR","EVIDENCE INSUFFICIENT - CITATION PRESENCE",IF(G127="NOT CITED","NO CITATION OBSERVED",IF(L127="NOT CHECKED","EVIDENCE INSUFFICIENT - PASSAGE",IF(L127="CONTRADICTS","CITATION SUPPORT CONTRADICTED",IF(L127="ORPHAN / CIRCULAR","EVIDENCE INSUFFICIENT - PROVENANCE",IF(L127="STALE / JURISDICTION MISMATCH","CITATION SUPPORT STALE / MISMATCHED",IF(L127="CONTEXT","CITATION CONTEXT ONLY",IF(L127="PARTIAL","CITATION SUPPORT PARTIAL",IF(AND(L127="ENTAILS",N127="REPRODUCED"),"REPEATABLE WITHIN SAMPLE",IF(AND(L127="ENTAILS",N127="NOT REPRODUCED"),"CITATION SUPPORT VERIFIED - NOT REPRODUCED",IF(L127="ENTAILS","CITATION SUPPORT VERIFIED","EVIDENCE INSUFFICIENT")))))))))))))))</x:f>
      </x:c>
      <x:c r="T127" s="47" t="str">
        <x:f>IF(A127="","",IF(OR(LEFT(S127,21)="EVIDENCE INSUFFICIENT",LEFT(S127,7)="INVALID"),"NOT READY","READY"))</x:f>
      </x:c>
    </x:row>
    <x:row r="128">
      <x:c r="A128" s="39"/>
      <x:c r="B128" s="39"/>
      <x:c r="C128" s="39"/>
      <x:c r="D128" s="39"/>
      <x:c r="E128" s="52"/>
      <x:c r="F128" s="39"/>
      <x:c r="G128" s="39"/>
      <x:c r="H128" s="39"/>
      <x:c r="I128" s="39"/>
      <x:c r="J128" s="39"/>
      <x:c r="K128" s="39"/>
      <x:c r="L128" s="39"/>
      <x:c r="M128" s="39"/>
      <x:c r="N128" s="39"/>
      <x:c r="O128" s="39"/>
      <x:c r="P128" s="47" t="str">
        <x:f>IF(A128="","",IF(OR(B128="",C128="",D128="",E128=""),"EVIDENCE INSUFFICIENT - SCOPE FIELD",IF(AND(C128=START!$B$6,D128=START!$B$7,E128&gt;=START!$B$8,E128&lt;=START!$B$9),"SCOPE MATCH","INVALID - OUT OF SCOPE")))</x:f>
      </x:c>
      <x:c r="Q128" s="47" t="str">
        <x:f>IF(A128="","",IF(OR(B128="",C128="",D128="",E128="",F128="",G128="",M128="",N128="",O128=""),"EVIDENCE INSUFFICIENT - REQUIRED FIELD",IF(G128="CITED",IF(H128="","EVIDENCE INSUFFICIENT - CITED URL",IF(OR(I128="",I128="UNRESOLVED"),"EVIDENCE INSUFFICIENT - SOURCE ROLE",IF(OR(J128="",K128="",L128=""),"EVIDENCE INSUFFICIENT - PASSAGE","COMPLETE"))),IF(OR(G128="NOT CITED",G128="UNCLEAR"),"COMPLETE","EVIDENCE INSUFFICIENT - CITATION STATUS"))))</x:f>
      </x:c>
      <x:c r="R128" s="47" t="str">
        <x:f>IF(A128="","",IF(NOT(OR(EXACT(C128,"Google Search AI features"),EXACT(C128,"Bing / Microsoft AI experiences"),EXACT(C128,"ChatGPT search"),EXACT(C128,"Other observed answer surface"))),"INVALID - PLATFORM TOKEN",IF(NOT(OR(EXACT(G128,"CITED"),EXACT(G128,"NOT CITED"),EXACT(G128,"UNCLEAR"))),"INVALID - CITATION TOKEN",IF(NOT(OR(EXACT(M128,"MENTIONED"),EXACT(M128,"NOT MENTIONED"),EXACT(M128,"UNCLEAR"))),"INVALID - MENTION TOKEN",IF(NOT(OR(EXACT(N128,"REPRODUCED"),EXACT(N128,"NOT REPRODUCED"),EXACT(N128,"NOT RETESTED"))),"INVALID - REPRODUCTION TOKEN",IF(COUNTIF($A$6:$A$205,A128)&gt;1,"INVALID - DUPLICATE ID",IF(G128="CITED",IF(AND(I128&lt;&gt;"",NOT(OR(EXACT(I128,"OFFICIAL / FIRST-PARTY AUTHORITY"),EXACT(I128,"PRIMARY EVIDENCE"),EXACT(I128,"SPECIALIST INTERPRETATION"),EXACT(I128,"PUBLISHER / REFERENCE"),EXACT(I128,"COMMERCIAL SOURCE"),EXACT(I128,"COMMUNITY / WITNESS"),EXACT(I128,"DIRECTORY / MARKETPLACE"),EXACT(I128,"UNRESOLVED"),EXACT(I128,"NOT APPLICABLE")))),"INVALID - SOURCE ROLE TOKEN",IF(AND(L128&lt;&gt;"",NOT(OR(EXACT(L128,"ENTAILS"),EXACT(L128,"PARTIAL"),EXACT(L128,"CONTEXT"),EXACT(L128,"CONTRADICTS"),EXACT(L128,"STALE / JURISDICTION MISMATCH"),EXACT(L128,"ORPHAN / CIRCULAR"),EXACT(L128,"NOT CHECKED"),EXACT(L128,"NOT APPLICABLE")))),"INVALID - SUPPORT TOKEN",IF(OR(I128="NOT APPLICABLE",L128="NOT APPLICABLE"),"INVALID - CITED DETAIL CONTRADICTION","VALID"))),IF(G128="NOT CITED",IF(OR(H128&lt;&gt;"",J128&lt;&gt;"",K128&lt;&gt;"",AND(I128&lt;&gt;"NOT APPLICABLE",I128&lt;&gt;""),AND(L128&lt;&gt;"NOT APPLICABLE",L128&lt;&gt;"")),"INVALID - NOT CITED DETAIL CONTRADICTION","VALID"),IF(G128="UNCLEAR",IF(OR(H128&lt;&gt;"",J128&lt;&gt;"",K128&lt;&gt;"",AND(I128&lt;&gt;"NOT APPLICABLE",I128&lt;&gt;""),AND(L128&lt;&gt;"NOT APPLICABLE",L128&lt;&gt;"")),"INVALID - UNCLEAR DETAIL CONTRADICTION","VALID"),"INVALID - CITATION TOKEN")))))))))</x:f>
      </x:c>
      <x:c r="S128" s="47" t="str">
        <x:f>IF(A128="","",IF(P128&lt;&gt;"SCOPE MATCH",P128,IF(R128&lt;&gt;"VALID",R128,IF(Q128&lt;&gt;"COMPLETE",Q128,IF(G128="UNCLEAR","EVIDENCE INSUFFICIENT - CITATION PRESENCE",IF(G128="NOT CITED","NO CITATION OBSERVED",IF(L128="NOT CHECKED","EVIDENCE INSUFFICIENT - PASSAGE",IF(L128="CONTRADICTS","CITATION SUPPORT CONTRADICTED",IF(L128="ORPHAN / CIRCULAR","EVIDENCE INSUFFICIENT - PROVENANCE",IF(L128="STALE / JURISDICTION MISMATCH","CITATION SUPPORT STALE / MISMATCHED",IF(L128="CONTEXT","CITATION CONTEXT ONLY",IF(L128="PARTIAL","CITATION SUPPORT PARTIAL",IF(AND(L128="ENTAILS",N128="REPRODUCED"),"REPEATABLE WITHIN SAMPLE",IF(AND(L128="ENTAILS",N128="NOT REPRODUCED"),"CITATION SUPPORT VERIFIED - NOT REPRODUCED",IF(L128="ENTAILS","CITATION SUPPORT VERIFIED","EVIDENCE INSUFFICIENT")))))))))))))))</x:f>
      </x:c>
      <x:c r="T128" s="47" t="str">
        <x:f>IF(A128="","",IF(OR(LEFT(S128,21)="EVIDENCE INSUFFICIENT",LEFT(S128,7)="INVALID"),"NOT READY","READY"))</x:f>
      </x:c>
    </x:row>
    <x:row r="129">
      <x:c r="A129" s="39"/>
      <x:c r="B129" s="39"/>
      <x:c r="C129" s="39"/>
      <x:c r="D129" s="39"/>
      <x:c r="E129" s="52"/>
      <x:c r="F129" s="39"/>
      <x:c r="G129" s="39"/>
      <x:c r="H129" s="39"/>
      <x:c r="I129" s="39"/>
      <x:c r="J129" s="39"/>
      <x:c r="K129" s="39"/>
      <x:c r="L129" s="39"/>
      <x:c r="M129" s="39"/>
      <x:c r="N129" s="39"/>
      <x:c r="O129" s="39"/>
      <x:c r="P129" s="47" t="str">
        <x:f>IF(A129="","",IF(OR(B129="",C129="",D129="",E129=""),"EVIDENCE INSUFFICIENT - SCOPE FIELD",IF(AND(C129=START!$B$6,D129=START!$B$7,E129&gt;=START!$B$8,E129&lt;=START!$B$9),"SCOPE MATCH","INVALID - OUT OF SCOPE")))</x:f>
      </x:c>
      <x:c r="Q129" s="47" t="str">
        <x:f>IF(A129="","",IF(OR(B129="",C129="",D129="",E129="",F129="",G129="",M129="",N129="",O129=""),"EVIDENCE INSUFFICIENT - REQUIRED FIELD",IF(G129="CITED",IF(H129="","EVIDENCE INSUFFICIENT - CITED URL",IF(OR(I129="",I129="UNRESOLVED"),"EVIDENCE INSUFFICIENT - SOURCE ROLE",IF(OR(J129="",K129="",L129=""),"EVIDENCE INSUFFICIENT - PASSAGE","COMPLETE"))),IF(OR(G129="NOT CITED",G129="UNCLEAR"),"COMPLETE","EVIDENCE INSUFFICIENT - CITATION STATUS"))))</x:f>
      </x:c>
      <x:c r="R129" s="47" t="str">
        <x:f>IF(A129="","",IF(NOT(OR(EXACT(C129,"Google Search AI features"),EXACT(C129,"Bing / Microsoft AI experiences"),EXACT(C129,"ChatGPT search"),EXACT(C129,"Other observed answer surface"))),"INVALID - PLATFORM TOKEN",IF(NOT(OR(EXACT(G129,"CITED"),EXACT(G129,"NOT CITED"),EXACT(G129,"UNCLEAR"))),"INVALID - CITATION TOKEN",IF(NOT(OR(EXACT(M129,"MENTIONED"),EXACT(M129,"NOT MENTIONED"),EXACT(M129,"UNCLEAR"))),"INVALID - MENTION TOKEN",IF(NOT(OR(EXACT(N129,"REPRODUCED"),EXACT(N129,"NOT REPRODUCED"),EXACT(N129,"NOT RETESTED"))),"INVALID - REPRODUCTION TOKEN",IF(COUNTIF($A$6:$A$205,A129)&gt;1,"INVALID - DUPLICATE ID",IF(G129="CITED",IF(AND(I129&lt;&gt;"",NOT(OR(EXACT(I129,"OFFICIAL / FIRST-PARTY AUTHORITY"),EXACT(I129,"PRIMARY EVIDENCE"),EXACT(I129,"SPECIALIST INTERPRETATION"),EXACT(I129,"PUBLISHER / REFERENCE"),EXACT(I129,"COMMERCIAL SOURCE"),EXACT(I129,"COMMUNITY / WITNESS"),EXACT(I129,"DIRECTORY / MARKETPLACE"),EXACT(I129,"UNRESOLVED"),EXACT(I129,"NOT APPLICABLE")))),"INVALID - SOURCE ROLE TOKEN",IF(AND(L129&lt;&gt;"",NOT(OR(EXACT(L129,"ENTAILS"),EXACT(L129,"PARTIAL"),EXACT(L129,"CONTEXT"),EXACT(L129,"CONTRADICTS"),EXACT(L129,"STALE / JURISDICTION MISMATCH"),EXACT(L129,"ORPHAN / CIRCULAR"),EXACT(L129,"NOT CHECKED"),EXACT(L129,"NOT APPLICABLE")))),"INVALID - SUPPORT TOKEN",IF(OR(I129="NOT APPLICABLE",L129="NOT APPLICABLE"),"INVALID - CITED DETAIL CONTRADICTION","VALID"))),IF(G129="NOT CITED",IF(OR(H129&lt;&gt;"",J129&lt;&gt;"",K129&lt;&gt;"",AND(I129&lt;&gt;"NOT APPLICABLE",I129&lt;&gt;""),AND(L129&lt;&gt;"NOT APPLICABLE",L129&lt;&gt;"")),"INVALID - NOT CITED DETAIL CONTRADICTION","VALID"),IF(G129="UNCLEAR",IF(OR(H129&lt;&gt;"",J129&lt;&gt;"",K129&lt;&gt;"",AND(I129&lt;&gt;"NOT APPLICABLE",I129&lt;&gt;""),AND(L129&lt;&gt;"NOT APPLICABLE",L129&lt;&gt;"")),"INVALID - UNCLEAR DETAIL CONTRADICTION","VALID"),"INVALID - CITATION TOKEN")))))))))</x:f>
      </x:c>
      <x:c r="S129" s="47" t="str">
        <x:f>IF(A129="","",IF(P129&lt;&gt;"SCOPE MATCH",P129,IF(R129&lt;&gt;"VALID",R129,IF(Q129&lt;&gt;"COMPLETE",Q129,IF(G129="UNCLEAR","EVIDENCE INSUFFICIENT - CITATION PRESENCE",IF(G129="NOT CITED","NO CITATION OBSERVED",IF(L129="NOT CHECKED","EVIDENCE INSUFFICIENT - PASSAGE",IF(L129="CONTRADICTS","CITATION SUPPORT CONTRADICTED",IF(L129="ORPHAN / CIRCULAR","EVIDENCE INSUFFICIENT - PROVENANCE",IF(L129="STALE / JURISDICTION MISMATCH","CITATION SUPPORT STALE / MISMATCHED",IF(L129="CONTEXT","CITATION CONTEXT ONLY",IF(L129="PARTIAL","CITATION SUPPORT PARTIAL",IF(AND(L129="ENTAILS",N129="REPRODUCED"),"REPEATABLE WITHIN SAMPLE",IF(AND(L129="ENTAILS",N129="NOT REPRODUCED"),"CITATION SUPPORT VERIFIED - NOT REPRODUCED",IF(L129="ENTAILS","CITATION SUPPORT VERIFIED","EVIDENCE INSUFFICIENT")))))))))))))))</x:f>
      </x:c>
      <x:c r="T129" s="47" t="str">
        <x:f>IF(A129="","",IF(OR(LEFT(S129,21)="EVIDENCE INSUFFICIENT",LEFT(S129,7)="INVALID"),"NOT READY","READY"))</x:f>
      </x:c>
    </x:row>
    <x:row r="130">
      <x:c r="A130" s="39"/>
      <x:c r="B130" s="39"/>
      <x:c r="C130" s="39"/>
      <x:c r="D130" s="39"/>
      <x:c r="E130" s="52"/>
      <x:c r="F130" s="39"/>
      <x:c r="G130" s="39"/>
      <x:c r="H130" s="39"/>
      <x:c r="I130" s="39"/>
      <x:c r="J130" s="39"/>
      <x:c r="K130" s="39"/>
      <x:c r="L130" s="39"/>
      <x:c r="M130" s="39"/>
      <x:c r="N130" s="39"/>
      <x:c r="O130" s="39"/>
      <x:c r="P130" s="47" t="str">
        <x:f>IF(A130="","",IF(OR(B130="",C130="",D130="",E130=""),"EVIDENCE INSUFFICIENT - SCOPE FIELD",IF(AND(C130=START!$B$6,D130=START!$B$7,E130&gt;=START!$B$8,E130&lt;=START!$B$9),"SCOPE MATCH","INVALID - OUT OF SCOPE")))</x:f>
      </x:c>
      <x:c r="Q130" s="47" t="str">
        <x:f>IF(A130="","",IF(OR(B130="",C130="",D130="",E130="",F130="",G130="",M130="",N130="",O130=""),"EVIDENCE INSUFFICIENT - REQUIRED FIELD",IF(G130="CITED",IF(H130="","EVIDENCE INSUFFICIENT - CITED URL",IF(OR(I130="",I130="UNRESOLVED"),"EVIDENCE INSUFFICIENT - SOURCE ROLE",IF(OR(J130="",K130="",L130=""),"EVIDENCE INSUFFICIENT - PASSAGE","COMPLETE"))),IF(OR(G130="NOT CITED",G130="UNCLEAR"),"COMPLETE","EVIDENCE INSUFFICIENT - CITATION STATUS"))))</x:f>
      </x:c>
      <x:c r="R130" s="47" t="str">
        <x:f>IF(A130="","",IF(NOT(OR(EXACT(C130,"Google Search AI features"),EXACT(C130,"Bing / Microsoft AI experiences"),EXACT(C130,"ChatGPT search"),EXACT(C130,"Other observed answer surface"))),"INVALID - PLATFORM TOKEN",IF(NOT(OR(EXACT(G130,"CITED"),EXACT(G130,"NOT CITED"),EXACT(G130,"UNCLEAR"))),"INVALID - CITATION TOKEN",IF(NOT(OR(EXACT(M130,"MENTIONED"),EXACT(M130,"NOT MENTIONED"),EXACT(M130,"UNCLEAR"))),"INVALID - MENTION TOKEN",IF(NOT(OR(EXACT(N130,"REPRODUCED"),EXACT(N130,"NOT REPRODUCED"),EXACT(N130,"NOT RETESTED"))),"INVALID - REPRODUCTION TOKEN",IF(COUNTIF($A$6:$A$205,A130)&gt;1,"INVALID - DUPLICATE ID",IF(G130="CITED",IF(AND(I130&lt;&gt;"",NOT(OR(EXACT(I130,"OFFICIAL / FIRST-PARTY AUTHORITY"),EXACT(I130,"PRIMARY EVIDENCE"),EXACT(I130,"SPECIALIST INTERPRETATION"),EXACT(I130,"PUBLISHER / REFERENCE"),EXACT(I130,"COMMERCIAL SOURCE"),EXACT(I130,"COMMUNITY / WITNESS"),EXACT(I130,"DIRECTORY / MARKETPLACE"),EXACT(I130,"UNRESOLVED"),EXACT(I130,"NOT APPLICABLE")))),"INVALID - SOURCE ROLE TOKEN",IF(AND(L130&lt;&gt;"",NOT(OR(EXACT(L130,"ENTAILS"),EXACT(L130,"PARTIAL"),EXACT(L130,"CONTEXT"),EXACT(L130,"CONTRADICTS"),EXACT(L130,"STALE / JURISDICTION MISMATCH"),EXACT(L130,"ORPHAN / CIRCULAR"),EXACT(L130,"NOT CHECKED"),EXACT(L130,"NOT APPLICABLE")))),"INVALID - SUPPORT TOKEN",IF(OR(I130="NOT APPLICABLE",L130="NOT APPLICABLE"),"INVALID - CITED DETAIL CONTRADICTION","VALID"))),IF(G130="NOT CITED",IF(OR(H130&lt;&gt;"",J130&lt;&gt;"",K130&lt;&gt;"",AND(I130&lt;&gt;"NOT APPLICABLE",I130&lt;&gt;""),AND(L130&lt;&gt;"NOT APPLICABLE",L130&lt;&gt;"")),"INVALID - NOT CITED DETAIL CONTRADICTION","VALID"),IF(G130="UNCLEAR",IF(OR(H130&lt;&gt;"",J130&lt;&gt;"",K130&lt;&gt;"",AND(I130&lt;&gt;"NOT APPLICABLE",I130&lt;&gt;""),AND(L130&lt;&gt;"NOT APPLICABLE",L130&lt;&gt;"")),"INVALID - UNCLEAR DETAIL CONTRADICTION","VALID"),"INVALID - CITATION TOKEN")))))))))</x:f>
      </x:c>
      <x:c r="S130" s="47" t="str">
        <x:f>IF(A130="","",IF(P130&lt;&gt;"SCOPE MATCH",P130,IF(R130&lt;&gt;"VALID",R130,IF(Q130&lt;&gt;"COMPLETE",Q130,IF(G130="UNCLEAR","EVIDENCE INSUFFICIENT - CITATION PRESENCE",IF(G130="NOT CITED","NO CITATION OBSERVED",IF(L130="NOT CHECKED","EVIDENCE INSUFFICIENT - PASSAGE",IF(L130="CONTRADICTS","CITATION SUPPORT CONTRADICTED",IF(L130="ORPHAN / CIRCULAR","EVIDENCE INSUFFICIENT - PROVENANCE",IF(L130="STALE / JURISDICTION MISMATCH","CITATION SUPPORT STALE / MISMATCHED",IF(L130="CONTEXT","CITATION CONTEXT ONLY",IF(L130="PARTIAL","CITATION SUPPORT PARTIAL",IF(AND(L130="ENTAILS",N130="REPRODUCED"),"REPEATABLE WITHIN SAMPLE",IF(AND(L130="ENTAILS",N130="NOT REPRODUCED"),"CITATION SUPPORT VERIFIED - NOT REPRODUCED",IF(L130="ENTAILS","CITATION SUPPORT VERIFIED","EVIDENCE INSUFFICIENT")))))))))))))))</x:f>
      </x:c>
      <x:c r="T130" s="47" t="str">
        <x:f>IF(A130="","",IF(OR(LEFT(S130,21)="EVIDENCE INSUFFICIENT",LEFT(S130,7)="INVALID"),"NOT READY","READY"))</x:f>
      </x:c>
    </x:row>
    <x:row r="131">
      <x:c r="A131" s="39"/>
      <x:c r="B131" s="39"/>
      <x:c r="C131" s="39"/>
      <x:c r="D131" s="39"/>
      <x:c r="E131" s="52"/>
      <x:c r="F131" s="39"/>
      <x:c r="G131" s="39"/>
      <x:c r="H131" s="39"/>
      <x:c r="I131" s="39"/>
      <x:c r="J131" s="39"/>
      <x:c r="K131" s="39"/>
      <x:c r="L131" s="39"/>
      <x:c r="M131" s="39"/>
      <x:c r="N131" s="39"/>
      <x:c r="O131" s="39"/>
      <x:c r="P131" s="47" t="str">
        <x:f>IF(A131="","",IF(OR(B131="",C131="",D131="",E131=""),"EVIDENCE INSUFFICIENT - SCOPE FIELD",IF(AND(C131=START!$B$6,D131=START!$B$7,E131&gt;=START!$B$8,E131&lt;=START!$B$9),"SCOPE MATCH","INVALID - OUT OF SCOPE")))</x:f>
      </x:c>
      <x:c r="Q131" s="47" t="str">
        <x:f>IF(A131="","",IF(OR(B131="",C131="",D131="",E131="",F131="",G131="",M131="",N131="",O131=""),"EVIDENCE INSUFFICIENT - REQUIRED FIELD",IF(G131="CITED",IF(H131="","EVIDENCE INSUFFICIENT - CITED URL",IF(OR(I131="",I131="UNRESOLVED"),"EVIDENCE INSUFFICIENT - SOURCE ROLE",IF(OR(J131="",K131="",L131=""),"EVIDENCE INSUFFICIENT - PASSAGE","COMPLETE"))),IF(OR(G131="NOT CITED",G131="UNCLEAR"),"COMPLETE","EVIDENCE INSUFFICIENT - CITATION STATUS"))))</x:f>
      </x:c>
      <x:c r="R131" s="47" t="str">
        <x:f>IF(A131="","",IF(NOT(OR(EXACT(C131,"Google Search AI features"),EXACT(C131,"Bing / Microsoft AI experiences"),EXACT(C131,"ChatGPT search"),EXACT(C131,"Other observed answer surface"))),"INVALID - PLATFORM TOKEN",IF(NOT(OR(EXACT(G131,"CITED"),EXACT(G131,"NOT CITED"),EXACT(G131,"UNCLEAR"))),"INVALID - CITATION TOKEN",IF(NOT(OR(EXACT(M131,"MENTIONED"),EXACT(M131,"NOT MENTIONED"),EXACT(M131,"UNCLEAR"))),"INVALID - MENTION TOKEN",IF(NOT(OR(EXACT(N131,"REPRODUCED"),EXACT(N131,"NOT REPRODUCED"),EXACT(N131,"NOT RETESTED"))),"INVALID - REPRODUCTION TOKEN",IF(COUNTIF($A$6:$A$205,A131)&gt;1,"INVALID - DUPLICATE ID",IF(G131="CITED",IF(AND(I131&lt;&gt;"",NOT(OR(EXACT(I131,"OFFICIAL / FIRST-PARTY AUTHORITY"),EXACT(I131,"PRIMARY EVIDENCE"),EXACT(I131,"SPECIALIST INTERPRETATION"),EXACT(I131,"PUBLISHER / REFERENCE"),EXACT(I131,"COMMERCIAL SOURCE"),EXACT(I131,"COMMUNITY / WITNESS"),EXACT(I131,"DIRECTORY / MARKETPLACE"),EXACT(I131,"UNRESOLVED"),EXACT(I131,"NOT APPLICABLE")))),"INVALID - SOURCE ROLE TOKEN",IF(AND(L131&lt;&gt;"",NOT(OR(EXACT(L131,"ENTAILS"),EXACT(L131,"PARTIAL"),EXACT(L131,"CONTEXT"),EXACT(L131,"CONTRADICTS"),EXACT(L131,"STALE / JURISDICTION MISMATCH"),EXACT(L131,"ORPHAN / CIRCULAR"),EXACT(L131,"NOT CHECKED"),EXACT(L131,"NOT APPLICABLE")))),"INVALID - SUPPORT TOKEN",IF(OR(I131="NOT APPLICABLE",L131="NOT APPLICABLE"),"INVALID - CITED DETAIL CONTRADICTION","VALID"))),IF(G131="NOT CITED",IF(OR(H131&lt;&gt;"",J131&lt;&gt;"",K131&lt;&gt;"",AND(I131&lt;&gt;"NOT APPLICABLE",I131&lt;&gt;""),AND(L131&lt;&gt;"NOT APPLICABLE",L131&lt;&gt;"")),"INVALID - NOT CITED DETAIL CONTRADICTION","VALID"),IF(G131="UNCLEAR",IF(OR(H131&lt;&gt;"",J131&lt;&gt;"",K131&lt;&gt;"",AND(I131&lt;&gt;"NOT APPLICABLE",I131&lt;&gt;""),AND(L131&lt;&gt;"NOT APPLICABLE",L131&lt;&gt;"")),"INVALID - UNCLEAR DETAIL CONTRADICTION","VALID"),"INVALID - CITATION TOKEN")))))))))</x:f>
      </x:c>
      <x:c r="S131" s="47" t="str">
        <x:f>IF(A131="","",IF(P131&lt;&gt;"SCOPE MATCH",P131,IF(R131&lt;&gt;"VALID",R131,IF(Q131&lt;&gt;"COMPLETE",Q131,IF(G131="UNCLEAR","EVIDENCE INSUFFICIENT - CITATION PRESENCE",IF(G131="NOT CITED","NO CITATION OBSERVED",IF(L131="NOT CHECKED","EVIDENCE INSUFFICIENT - PASSAGE",IF(L131="CONTRADICTS","CITATION SUPPORT CONTRADICTED",IF(L131="ORPHAN / CIRCULAR","EVIDENCE INSUFFICIENT - PROVENANCE",IF(L131="STALE / JURISDICTION MISMATCH","CITATION SUPPORT STALE / MISMATCHED",IF(L131="CONTEXT","CITATION CONTEXT ONLY",IF(L131="PARTIAL","CITATION SUPPORT PARTIAL",IF(AND(L131="ENTAILS",N131="REPRODUCED"),"REPEATABLE WITHIN SAMPLE",IF(AND(L131="ENTAILS",N131="NOT REPRODUCED"),"CITATION SUPPORT VERIFIED - NOT REPRODUCED",IF(L131="ENTAILS","CITATION SUPPORT VERIFIED","EVIDENCE INSUFFICIENT")))))))))))))))</x:f>
      </x:c>
      <x:c r="T131" s="47" t="str">
        <x:f>IF(A131="","",IF(OR(LEFT(S131,21)="EVIDENCE INSUFFICIENT",LEFT(S131,7)="INVALID"),"NOT READY","READY"))</x:f>
      </x:c>
    </x:row>
    <x:row r="132">
      <x:c r="A132" s="39"/>
      <x:c r="B132" s="39"/>
      <x:c r="C132" s="39"/>
      <x:c r="D132" s="39"/>
      <x:c r="E132" s="52"/>
      <x:c r="F132" s="39"/>
      <x:c r="G132" s="39"/>
      <x:c r="H132" s="39"/>
      <x:c r="I132" s="39"/>
      <x:c r="J132" s="39"/>
      <x:c r="K132" s="39"/>
      <x:c r="L132" s="39"/>
      <x:c r="M132" s="39"/>
      <x:c r="N132" s="39"/>
      <x:c r="O132" s="39"/>
      <x:c r="P132" s="47" t="str">
        <x:f>IF(A132="","",IF(OR(B132="",C132="",D132="",E132=""),"EVIDENCE INSUFFICIENT - SCOPE FIELD",IF(AND(C132=START!$B$6,D132=START!$B$7,E132&gt;=START!$B$8,E132&lt;=START!$B$9),"SCOPE MATCH","INVALID - OUT OF SCOPE")))</x:f>
      </x:c>
      <x:c r="Q132" s="47" t="str">
        <x:f>IF(A132="","",IF(OR(B132="",C132="",D132="",E132="",F132="",G132="",M132="",N132="",O132=""),"EVIDENCE INSUFFICIENT - REQUIRED FIELD",IF(G132="CITED",IF(H132="","EVIDENCE INSUFFICIENT - CITED URL",IF(OR(I132="",I132="UNRESOLVED"),"EVIDENCE INSUFFICIENT - SOURCE ROLE",IF(OR(J132="",K132="",L132=""),"EVIDENCE INSUFFICIENT - PASSAGE","COMPLETE"))),IF(OR(G132="NOT CITED",G132="UNCLEAR"),"COMPLETE","EVIDENCE INSUFFICIENT - CITATION STATUS"))))</x:f>
      </x:c>
      <x:c r="R132" s="47" t="str">
        <x:f>IF(A132="","",IF(NOT(OR(EXACT(C132,"Google Search AI features"),EXACT(C132,"Bing / Microsoft AI experiences"),EXACT(C132,"ChatGPT search"),EXACT(C132,"Other observed answer surface"))),"INVALID - PLATFORM TOKEN",IF(NOT(OR(EXACT(G132,"CITED"),EXACT(G132,"NOT CITED"),EXACT(G132,"UNCLEAR"))),"INVALID - CITATION TOKEN",IF(NOT(OR(EXACT(M132,"MENTIONED"),EXACT(M132,"NOT MENTIONED"),EXACT(M132,"UNCLEAR"))),"INVALID - MENTION TOKEN",IF(NOT(OR(EXACT(N132,"REPRODUCED"),EXACT(N132,"NOT REPRODUCED"),EXACT(N132,"NOT RETESTED"))),"INVALID - REPRODUCTION TOKEN",IF(COUNTIF($A$6:$A$205,A132)&gt;1,"INVALID - DUPLICATE ID",IF(G132="CITED",IF(AND(I132&lt;&gt;"",NOT(OR(EXACT(I132,"OFFICIAL / FIRST-PARTY AUTHORITY"),EXACT(I132,"PRIMARY EVIDENCE"),EXACT(I132,"SPECIALIST INTERPRETATION"),EXACT(I132,"PUBLISHER / REFERENCE"),EXACT(I132,"COMMERCIAL SOURCE"),EXACT(I132,"COMMUNITY / WITNESS"),EXACT(I132,"DIRECTORY / MARKETPLACE"),EXACT(I132,"UNRESOLVED"),EXACT(I132,"NOT APPLICABLE")))),"INVALID - SOURCE ROLE TOKEN",IF(AND(L132&lt;&gt;"",NOT(OR(EXACT(L132,"ENTAILS"),EXACT(L132,"PARTIAL"),EXACT(L132,"CONTEXT"),EXACT(L132,"CONTRADICTS"),EXACT(L132,"STALE / JURISDICTION MISMATCH"),EXACT(L132,"ORPHAN / CIRCULAR"),EXACT(L132,"NOT CHECKED"),EXACT(L132,"NOT APPLICABLE")))),"INVALID - SUPPORT TOKEN",IF(OR(I132="NOT APPLICABLE",L132="NOT APPLICABLE"),"INVALID - CITED DETAIL CONTRADICTION","VALID"))),IF(G132="NOT CITED",IF(OR(H132&lt;&gt;"",J132&lt;&gt;"",K132&lt;&gt;"",AND(I132&lt;&gt;"NOT APPLICABLE",I132&lt;&gt;""),AND(L132&lt;&gt;"NOT APPLICABLE",L132&lt;&gt;"")),"INVALID - NOT CITED DETAIL CONTRADICTION","VALID"),IF(G132="UNCLEAR",IF(OR(H132&lt;&gt;"",J132&lt;&gt;"",K132&lt;&gt;"",AND(I132&lt;&gt;"NOT APPLICABLE",I132&lt;&gt;""),AND(L132&lt;&gt;"NOT APPLICABLE",L132&lt;&gt;"")),"INVALID - UNCLEAR DETAIL CONTRADICTION","VALID"),"INVALID - CITATION TOKEN")))))))))</x:f>
      </x:c>
      <x:c r="S132" s="47" t="str">
        <x:f>IF(A132="","",IF(P132&lt;&gt;"SCOPE MATCH",P132,IF(R132&lt;&gt;"VALID",R132,IF(Q132&lt;&gt;"COMPLETE",Q132,IF(G132="UNCLEAR","EVIDENCE INSUFFICIENT - CITATION PRESENCE",IF(G132="NOT CITED","NO CITATION OBSERVED",IF(L132="NOT CHECKED","EVIDENCE INSUFFICIENT - PASSAGE",IF(L132="CONTRADICTS","CITATION SUPPORT CONTRADICTED",IF(L132="ORPHAN / CIRCULAR","EVIDENCE INSUFFICIENT - PROVENANCE",IF(L132="STALE / JURISDICTION MISMATCH","CITATION SUPPORT STALE / MISMATCHED",IF(L132="CONTEXT","CITATION CONTEXT ONLY",IF(L132="PARTIAL","CITATION SUPPORT PARTIAL",IF(AND(L132="ENTAILS",N132="REPRODUCED"),"REPEATABLE WITHIN SAMPLE",IF(AND(L132="ENTAILS",N132="NOT REPRODUCED"),"CITATION SUPPORT VERIFIED - NOT REPRODUCED",IF(L132="ENTAILS","CITATION SUPPORT VERIFIED","EVIDENCE INSUFFICIENT")))))))))))))))</x:f>
      </x:c>
      <x:c r="T132" s="47" t="str">
        <x:f>IF(A132="","",IF(OR(LEFT(S132,21)="EVIDENCE INSUFFICIENT",LEFT(S132,7)="INVALID"),"NOT READY","READY"))</x:f>
      </x:c>
    </x:row>
    <x:row r="133">
      <x:c r="A133" s="39"/>
      <x:c r="B133" s="39"/>
      <x:c r="C133" s="39"/>
      <x:c r="D133" s="39"/>
      <x:c r="E133" s="52"/>
      <x:c r="F133" s="39"/>
      <x:c r="G133" s="39"/>
      <x:c r="H133" s="39"/>
      <x:c r="I133" s="39"/>
      <x:c r="J133" s="39"/>
      <x:c r="K133" s="39"/>
      <x:c r="L133" s="39"/>
      <x:c r="M133" s="39"/>
      <x:c r="N133" s="39"/>
      <x:c r="O133" s="39"/>
      <x:c r="P133" s="47" t="str">
        <x:f>IF(A133="","",IF(OR(B133="",C133="",D133="",E133=""),"EVIDENCE INSUFFICIENT - SCOPE FIELD",IF(AND(C133=START!$B$6,D133=START!$B$7,E133&gt;=START!$B$8,E133&lt;=START!$B$9),"SCOPE MATCH","INVALID - OUT OF SCOPE")))</x:f>
      </x:c>
      <x:c r="Q133" s="47" t="str">
        <x:f>IF(A133="","",IF(OR(B133="",C133="",D133="",E133="",F133="",G133="",M133="",N133="",O133=""),"EVIDENCE INSUFFICIENT - REQUIRED FIELD",IF(G133="CITED",IF(H133="","EVIDENCE INSUFFICIENT - CITED URL",IF(OR(I133="",I133="UNRESOLVED"),"EVIDENCE INSUFFICIENT - SOURCE ROLE",IF(OR(J133="",K133="",L133=""),"EVIDENCE INSUFFICIENT - PASSAGE","COMPLETE"))),IF(OR(G133="NOT CITED",G133="UNCLEAR"),"COMPLETE","EVIDENCE INSUFFICIENT - CITATION STATUS"))))</x:f>
      </x:c>
      <x:c r="R133" s="47" t="str">
        <x:f>IF(A133="","",IF(NOT(OR(EXACT(C133,"Google Search AI features"),EXACT(C133,"Bing / Microsoft AI experiences"),EXACT(C133,"ChatGPT search"),EXACT(C133,"Other observed answer surface"))),"INVALID - PLATFORM TOKEN",IF(NOT(OR(EXACT(G133,"CITED"),EXACT(G133,"NOT CITED"),EXACT(G133,"UNCLEAR"))),"INVALID - CITATION TOKEN",IF(NOT(OR(EXACT(M133,"MENTIONED"),EXACT(M133,"NOT MENTIONED"),EXACT(M133,"UNCLEAR"))),"INVALID - MENTION TOKEN",IF(NOT(OR(EXACT(N133,"REPRODUCED"),EXACT(N133,"NOT REPRODUCED"),EXACT(N133,"NOT RETESTED"))),"INVALID - REPRODUCTION TOKEN",IF(COUNTIF($A$6:$A$205,A133)&gt;1,"INVALID - DUPLICATE ID",IF(G133="CITED",IF(AND(I133&lt;&gt;"",NOT(OR(EXACT(I133,"OFFICIAL / FIRST-PARTY AUTHORITY"),EXACT(I133,"PRIMARY EVIDENCE"),EXACT(I133,"SPECIALIST INTERPRETATION"),EXACT(I133,"PUBLISHER / REFERENCE"),EXACT(I133,"COMMERCIAL SOURCE"),EXACT(I133,"COMMUNITY / WITNESS"),EXACT(I133,"DIRECTORY / MARKETPLACE"),EXACT(I133,"UNRESOLVED"),EXACT(I133,"NOT APPLICABLE")))),"INVALID - SOURCE ROLE TOKEN",IF(AND(L133&lt;&gt;"",NOT(OR(EXACT(L133,"ENTAILS"),EXACT(L133,"PARTIAL"),EXACT(L133,"CONTEXT"),EXACT(L133,"CONTRADICTS"),EXACT(L133,"STALE / JURISDICTION MISMATCH"),EXACT(L133,"ORPHAN / CIRCULAR"),EXACT(L133,"NOT CHECKED"),EXACT(L133,"NOT APPLICABLE")))),"INVALID - SUPPORT TOKEN",IF(OR(I133="NOT APPLICABLE",L133="NOT APPLICABLE"),"INVALID - CITED DETAIL CONTRADICTION","VALID"))),IF(G133="NOT CITED",IF(OR(H133&lt;&gt;"",J133&lt;&gt;"",K133&lt;&gt;"",AND(I133&lt;&gt;"NOT APPLICABLE",I133&lt;&gt;""),AND(L133&lt;&gt;"NOT APPLICABLE",L133&lt;&gt;"")),"INVALID - NOT CITED DETAIL CONTRADICTION","VALID"),IF(G133="UNCLEAR",IF(OR(H133&lt;&gt;"",J133&lt;&gt;"",K133&lt;&gt;"",AND(I133&lt;&gt;"NOT APPLICABLE",I133&lt;&gt;""),AND(L133&lt;&gt;"NOT APPLICABLE",L133&lt;&gt;"")),"INVALID - UNCLEAR DETAIL CONTRADICTION","VALID"),"INVALID - CITATION TOKEN")))))))))</x:f>
      </x:c>
      <x:c r="S133" s="47" t="str">
        <x:f>IF(A133="","",IF(P133&lt;&gt;"SCOPE MATCH",P133,IF(R133&lt;&gt;"VALID",R133,IF(Q133&lt;&gt;"COMPLETE",Q133,IF(G133="UNCLEAR","EVIDENCE INSUFFICIENT - CITATION PRESENCE",IF(G133="NOT CITED","NO CITATION OBSERVED",IF(L133="NOT CHECKED","EVIDENCE INSUFFICIENT - PASSAGE",IF(L133="CONTRADICTS","CITATION SUPPORT CONTRADICTED",IF(L133="ORPHAN / CIRCULAR","EVIDENCE INSUFFICIENT - PROVENANCE",IF(L133="STALE / JURISDICTION MISMATCH","CITATION SUPPORT STALE / MISMATCHED",IF(L133="CONTEXT","CITATION CONTEXT ONLY",IF(L133="PARTIAL","CITATION SUPPORT PARTIAL",IF(AND(L133="ENTAILS",N133="REPRODUCED"),"REPEATABLE WITHIN SAMPLE",IF(AND(L133="ENTAILS",N133="NOT REPRODUCED"),"CITATION SUPPORT VERIFIED - NOT REPRODUCED",IF(L133="ENTAILS","CITATION SUPPORT VERIFIED","EVIDENCE INSUFFICIENT")))))))))))))))</x:f>
      </x:c>
      <x:c r="T133" s="47" t="str">
        <x:f>IF(A133="","",IF(OR(LEFT(S133,21)="EVIDENCE INSUFFICIENT",LEFT(S133,7)="INVALID"),"NOT READY","READY"))</x:f>
      </x:c>
    </x:row>
    <x:row r="134">
      <x:c r="A134" s="39"/>
      <x:c r="B134" s="39"/>
      <x:c r="C134" s="39"/>
      <x:c r="D134" s="39"/>
      <x:c r="E134" s="52"/>
      <x:c r="F134" s="39"/>
      <x:c r="G134" s="39"/>
      <x:c r="H134" s="39"/>
      <x:c r="I134" s="39"/>
      <x:c r="J134" s="39"/>
      <x:c r="K134" s="39"/>
      <x:c r="L134" s="39"/>
      <x:c r="M134" s="39"/>
      <x:c r="N134" s="39"/>
      <x:c r="O134" s="39"/>
      <x:c r="P134" s="47" t="str">
        <x:f>IF(A134="","",IF(OR(B134="",C134="",D134="",E134=""),"EVIDENCE INSUFFICIENT - SCOPE FIELD",IF(AND(C134=START!$B$6,D134=START!$B$7,E134&gt;=START!$B$8,E134&lt;=START!$B$9),"SCOPE MATCH","INVALID - OUT OF SCOPE")))</x:f>
      </x:c>
      <x:c r="Q134" s="47" t="str">
        <x:f>IF(A134="","",IF(OR(B134="",C134="",D134="",E134="",F134="",G134="",M134="",N134="",O134=""),"EVIDENCE INSUFFICIENT - REQUIRED FIELD",IF(G134="CITED",IF(H134="","EVIDENCE INSUFFICIENT - CITED URL",IF(OR(I134="",I134="UNRESOLVED"),"EVIDENCE INSUFFICIENT - SOURCE ROLE",IF(OR(J134="",K134="",L134=""),"EVIDENCE INSUFFICIENT - PASSAGE","COMPLETE"))),IF(OR(G134="NOT CITED",G134="UNCLEAR"),"COMPLETE","EVIDENCE INSUFFICIENT - CITATION STATUS"))))</x:f>
      </x:c>
      <x:c r="R134" s="47" t="str">
        <x:f>IF(A134="","",IF(NOT(OR(EXACT(C134,"Google Search AI features"),EXACT(C134,"Bing / Microsoft AI experiences"),EXACT(C134,"ChatGPT search"),EXACT(C134,"Other observed answer surface"))),"INVALID - PLATFORM TOKEN",IF(NOT(OR(EXACT(G134,"CITED"),EXACT(G134,"NOT CITED"),EXACT(G134,"UNCLEAR"))),"INVALID - CITATION TOKEN",IF(NOT(OR(EXACT(M134,"MENTIONED"),EXACT(M134,"NOT MENTIONED"),EXACT(M134,"UNCLEAR"))),"INVALID - MENTION TOKEN",IF(NOT(OR(EXACT(N134,"REPRODUCED"),EXACT(N134,"NOT REPRODUCED"),EXACT(N134,"NOT RETESTED"))),"INVALID - REPRODUCTION TOKEN",IF(COUNTIF($A$6:$A$205,A134)&gt;1,"INVALID - DUPLICATE ID",IF(G134="CITED",IF(AND(I134&lt;&gt;"",NOT(OR(EXACT(I134,"OFFICIAL / FIRST-PARTY AUTHORITY"),EXACT(I134,"PRIMARY EVIDENCE"),EXACT(I134,"SPECIALIST INTERPRETATION"),EXACT(I134,"PUBLISHER / REFERENCE"),EXACT(I134,"COMMERCIAL SOURCE"),EXACT(I134,"COMMUNITY / WITNESS"),EXACT(I134,"DIRECTORY / MARKETPLACE"),EXACT(I134,"UNRESOLVED"),EXACT(I134,"NOT APPLICABLE")))),"INVALID - SOURCE ROLE TOKEN",IF(AND(L134&lt;&gt;"",NOT(OR(EXACT(L134,"ENTAILS"),EXACT(L134,"PARTIAL"),EXACT(L134,"CONTEXT"),EXACT(L134,"CONTRADICTS"),EXACT(L134,"STALE / JURISDICTION MISMATCH"),EXACT(L134,"ORPHAN / CIRCULAR"),EXACT(L134,"NOT CHECKED"),EXACT(L134,"NOT APPLICABLE")))),"INVALID - SUPPORT TOKEN",IF(OR(I134="NOT APPLICABLE",L134="NOT APPLICABLE"),"INVALID - CITED DETAIL CONTRADICTION","VALID"))),IF(G134="NOT CITED",IF(OR(H134&lt;&gt;"",J134&lt;&gt;"",K134&lt;&gt;"",AND(I134&lt;&gt;"NOT APPLICABLE",I134&lt;&gt;""),AND(L134&lt;&gt;"NOT APPLICABLE",L134&lt;&gt;"")),"INVALID - NOT CITED DETAIL CONTRADICTION","VALID"),IF(G134="UNCLEAR",IF(OR(H134&lt;&gt;"",J134&lt;&gt;"",K134&lt;&gt;"",AND(I134&lt;&gt;"NOT APPLICABLE",I134&lt;&gt;""),AND(L134&lt;&gt;"NOT APPLICABLE",L134&lt;&gt;"")),"INVALID - UNCLEAR DETAIL CONTRADICTION","VALID"),"INVALID - CITATION TOKEN")))))))))</x:f>
      </x:c>
      <x:c r="S134" s="47" t="str">
        <x:f>IF(A134="","",IF(P134&lt;&gt;"SCOPE MATCH",P134,IF(R134&lt;&gt;"VALID",R134,IF(Q134&lt;&gt;"COMPLETE",Q134,IF(G134="UNCLEAR","EVIDENCE INSUFFICIENT - CITATION PRESENCE",IF(G134="NOT CITED","NO CITATION OBSERVED",IF(L134="NOT CHECKED","EVIDENCE INSUFFICIENT - PASSAGE",IF(L134="CONTRADICTS","CITATION SUPPORT CONTRADICTED",IF(L134="ORPHAN / CIRCULAR","EVIDENCE INSUFFICIENT - PROVENANCE",IF(L134="STALE / JURISDICTION MISMATCH","CITATION SUPPORT STALE / MISMATCHED",IF(L134="CONTEXT","CITATION CONTEXT ONLY",IF(L134="PARTIAL","CITATION SUPPORT PARTIAL",IF(AND(L134="ENTAILS",N134="REPRODUCED"),"REPEATABLE WITHIN SAMPLE",IF(AND(L134="ENTAILS",N134="NOT REPRODUCED"),"CITATION SUPPORT VERIFIED - NOT REPRODUCED",IF(L134="ENTAILS","CITATION SUPPORT VERIFIED","EVIDENCE INSUFFICIENT")))))))))))))))</x:f>
      </x:c>
      <x:c r="T134" s="47" t="str">
        <x:f>IF(A134="","",IF(OR(LEFT(S134,21)="EVIDENCE INSUFFICIENT",LEFT(S134,7)="INVALID"),"NOT READY","READY"))</x:f>
      </x:c>
    </x:row>
    <x:row r="135">
      <x:c r="A135" s="39"/>
      <x:c r="B135" s="39"/>
      <x:c r="C135" s="39"/>
      <x:c r="D135" s="39"/>
      <x:c r="E135" s="52"/>
      <x:c r="F135" s="39"/>
      <x:c r="G135" s="39"/>
      <x:c r="H135" s="39"/>
      <x:c r="I135" s="39"/>
      <x:c r="J135" s="39"/>
      <x:c r="K135" s="39"/>
      <x:c r="L135" s="39"/>
      <x:c r="M135" s="39"/>
      <x:c r="N135" s="39"/>
      <x:c r="O135" s="39"/>
      <x:c r="P135" s="47" t="str">
        <x:f>IF(A135="","",IF(OR(B135="",C135="",D135="",E135=""),"EVIDENCE INSUFFICIENT - SCOPE FIELD",IF(AND(C135=START!$B$6,D135=START!$B$7,E135&gt;=START!$B$8,E135&lt;=START!$B$9),"SCOPE MATCH","INVALID - OUT OF SCOPE")))</x:f>
      </x:c>
      <x:c r="Q135" s="47" t="str">
        <x:f>IF(A135="","",IF(OR(B135="",C135="",D135="",E135="",F135="",G135="",M135="",N135="",O135=""),"EVIDENCE INSUFFICIENT - REQUIRED FIELD",IF(G135="CITED",IF(H135="","EVIDENCE INSUFFICIENT - CITED URL",IF(OR(I135="",I135="UNRESOLVED"),"EVIDENCE INSUFFICIENT - SOURCE ROLE",IF(OR(J135="",K135="",L135=""),"EVIDENCE INSUFFICIENT - PASSAGE","COMPLETE"))),IF(OR(G135="NOT CITED",G135="UNCLEAR"),"COMPLETE","EVIDENCE INSUFFICIENT - CITATION STATUS"))))</x:f>
      </x:c>
      <x:c r="R135" s="47" t="str">
        <x:f>IF(A135="","",IF(NOT(OR(EXACT(C135,"Google Search AI features"),EXACT(C135,"Bing / Microsoft AI experiences"),EXACT(C135,"ChatGPT search"),EXACT(C135,"Other observed answer surface"))),"INVALID - PLATFORM TOKEN",IF(NOT(OR(EXACT(G135,"CITED"),EXACT(G135,"NOT CITED"),EXACT(G135,"UNCLEAR"))),"INVALID - CITATION TOKEN",IF(NOT(OR(EXACT(M135,"MENTIONED"),EXACT(M135,"NOT MENTIONED"),EXACT(M135,"UNCLEAR"))),"INVALID - MENTION TOKEN",IF(NOT(OR(EXACT(N135,"REPRODUCED"),EXACT(N135,"NOT REPRODUCED"),EXACT(N135,"NOT RETESTED"))),"INVALID - REPRODUCTION TOKEN",IF(COUNTIF($A$6:$A$205,A135)&gt;1,"INVALID - DUPLICATE ID",IF(G135="CITED",IF(AND(I135&lt;&gt;"",NOT(OR(EXACT(I135,"OFFICIAL / FIRST-PARTY AUTHORITY"),EXACT(I135,"PRIMARY EVIDENCE"),EXACT(I135,"SPECIALIST INTERPRETATION"),EXACT(I135,"PUBLISHER / REFERENCE"),EXACT(I135,"COMMERCIAL SOURCE"),EXACT(I135,"COMMUNITY / WITNESS"),EXACT(I135,"DIRECTORY / MARKETPLACE"),EXACT(I135,"UNRESOLVED"),EXACT(I135,"NOT APPLICABLE")))),"INVALID - SOURCE ROLE TOKEN",IF(AND(L135&lt;&gt;"",NOT(OR(EXACT(L135,"ENTAILS"),EXACT(L135,"PARTIAL"),EXACT(L135,"CONTEXT"),EXACT(L135,"CONTRADICTS"),EXACT(L135,"STALE / JURISDICTION MISMATCH"),EXACT(L135,"ORPHAN / CIRCULAR"),EXACT(L135,"NOT CHECKED"),EXACT(L135,"NOT APPLICABLE")))),"INVALID - SUPPORT TOKEN",IF(OR(I135="NOT APPLICABLE",L135="NOT APPLICABLE"),"INVALID - CITED DETAIL CONTRADICTION","VALID"))),IF(G135="NOT CITED",IF(OR(H135&lt;&gt;"",J135&lt;&gt;"",K135&lt;&gt;"",AND(I135&lt;&gt;"NOT APPLICABLE",I135&lt;&gt;""),AND(L135&lt;&gt;"NOT APPLICABLE",L135&lt;&gt;"")),"INVALID - NOT CITED DETAIL CONTRADICTION","VALID"),IF(G135="UNCLEAR",IF(OR(H135&lt;&gt;"",J135&lt;&gt;"",K135&lt;&gt;"",AND(I135&lt;&gt;"NOT APPLICABLE",I135&lt;&gt;""),AND(L135&lt;&gt;"NOT APPLICABLE",L135&lt;&gt;"")),"INVALID - UNCLEAR DETAIL CONTRADICTION","VALID"),"INVALID - CITATION TOKEN")))))))))</x:f>
      </x:c>
      <x:c r="S135" s="47" t="str">
        <x:f>IF(A135="","",IF(P135&lt;&gt;"SCOPE MATCH",P135,IF(R135&lt;&gt;"VALID",R135,IF(Q135&lt;&gt;"COMPLETE",Q135,IF(G135="UNCLEAR","EVIDENCE INSUFFICIENT - CITATION PRESENCE",IF(G135="NOT CITED","NO CITATION OBSERVED",IF(L135="NOT CHECKED","EVIDENCE INSUFFICIENT - PASSAGE",IF(L135="CONTRADICTS","CITATION SUPPORT CONTRADICTED",IF(L135="ORPHAN / CIRCULAR","EVIDENCE INSUFFICIENT - PROVENANCE",IF(L135="STALE / JURISDICTION MISMATCH","CITATION SUPPORT STALE / MISMATCHED",IF(L135="CONTEXT","CITATION CONTEXT ONLY",IF(L135="PARTIAL","CITATION SUPPORT PARTIAL",IF(AND(L135="ENTAILS",N135="REPRODUCED"),"REPEATABLE WITHIN SAMPLE",IF(AND(L135="ENTAILS",N135="NOT REPRODUCED"),"CITATION SUPPORT VERIFIED - NOT REPRODUCED",IF(L135="ENTAILS","CITATION SUPPORT VERIFIED","EVIDENCE INSUFFICIENT")))))))))))))))</x:f>
      </x:c>
      <x:c r="T135" s="47" t="str">
        <x:f>IF(A135="","",IF(OR(LEFT(S135,21)="EVIDENCE INSUFFICIENT",LEFT(S135,7)="INVALID"),"NOT READY","READY"))</x:f>
      </x:c>
    </x:row>
    <x:row r="136">
      <x:c r="A136" s="39"/>
      <x:c r="B136" s="39"/>
      <x:c r="C136" s="39"/>
      <x:c r="D136" s="39"/>
      <x:c r="E136" s="52"/>
      <x:c r="F136" s="39"/>
      <x:c r="G136" s="39"/>
      <x:c r="H136" s="39"/>
      <x:c r="I136" s="39"/>
      <x:c r="J136" s="39"/>
      <x:c r="K136" s="39"/>
      <x:c r="L136" s="39"/>
      <x:c r="M136" s="39"/>
      <x:c r="N136" s="39"/>
      <x:c r="O136" s="39"/>
      <x:c r="P136" s="47" t="str">
        <x:f>IF(A136="","",IF(OR(B136="",C136="",D136="",E136=""),"EVIDENCE INSUFFICIENT - SCOPE FIELD",IF(AND(C136=START!$B$6,D136=START!$B$7,E136&gt;=START!$B$8,E136&lt;=START!$B$9),"SCOPE MATCH","INVALID - OUT OF SCOPE")))</x:f>
      </x:c>
      <x:c r="Q136" s="47" t="str">
        <x:f>IF(A136="","",IF(OR(B136="",C136="",D136="",E136="",F136="",G136="",M136="",N136="",O136=""),"EVIDENCE INSUFFICIENT - REQUIRED FIELD",IF(G136="CITED",IF(H136="","EVIDENCE INSUFFICIENT - CITED URL",IF(OR(I136="",I136="UNRESOLVED"),"EVIDENCE INSUFFICIENT - SOURCE ROLE",IF(OR(J136="",K136="",L136=""),"EVIDENCE INSUFFICIENT - PASSAGE","COMPLETE"))),IF(OR(G136="NOT CITED",G136="UNCLEAR"),"COMPLETE","EVIDENCE INSUFFICIENT - CITATION STATUS"))))</x:f>
      </x:c>
      <x:c r="R136" s="47" t="str">
        <x:f>IF(A136="","",IF(NOT(OR(EXACT(C136,"Google Search AI features"),EXACT(C136,"Bing / Microsoft AI experiences"),EXACT(C136,"ChatGPT search"),EXACT(C136,"Other observed answer surface"))),"INVALID - PLATFORM TOKEN",IF(NOT(OR(EXACT(G136,"CITED"),EXACT(G136,"NOT CITED"),EXACT(G136,"UNCLEAR"))),"INVALID - CITATION TOKEN",IF(NOT(OR(EXACT(M136,"MENTIONED"),EXACT(M136,"NOT MENTIONED"),EXACT(M136,"UNCLEAR"))),"INVALID - MENTION TOKEN",IF(NOT(OR(EXACT(N136,"REPRODUCED"),EXACT(N136,"NOT REPRODUCED"),EXACT(N136,"NOT RETESTED"))),"INVALID - REPRODUCTION TOKEN",IF(COUNTIF($A$6:$A$205,A136)&gt;1,"INVALID - DUPLICATE ID",IF(G136="CITED",IF(AND(I136&lt;&gt;"",NOT(OR(EXACT(I136,"OFFICIAL / FIRST-PARTY AUTHORITY"),EXACT(I136,"PRIMARY EVIDENCE"),EXACT(I136,"SPECIALIST INTERPRETATION"),EXACT(I136,"PUBLISHER / REFERENCE"),EXACT(I136,"COMMERCIAL SOURCE"),EXACT(I136,"COMMUNITY / WITNESS"),EXACT(I136,"DIRECTORY / MARKETPLACE"),EXACT(I136,"UNRESOLVED"),EXACT(I136,"NOT APPLICABLE")))),"INVALID - SOURCE ROLE TOKEN",IF(AND(L136&lt;&gt;"",NOT(OR(EXACT(L136,"ENTAILS"),EXACT(L136,"PARTIAL"),EXACT(L136,"CONTEXT"),EXACT(L136,"CONTRADICTS"),EXACT(L136,"STALE / JURISDICTION MISMATCH"),EXACT(L136,"ORPHAN / CIRCULAR"),EXACT(L136,"NOT CHECKED"),EXACT(L136,"NOT APPLICABLE")))),"INVALID - SUPPORT TOKEN",IF(OR(I136="NOT APPLICABLE",L136="NOT APPLICABLE"),"INVALID - CITED DETAIL CONTRADICTION","VALID"))),IF(G136="NOT CITED",IF(OR(H136&lt;&gt;"",J136&lt;&gt;"",K136&lt;&gt;"",AND(I136&lt;&gt;"NOT APPLICABLE",I136&lt;&gt;""),AND(L136&lt;&gt;"NOT APPLICABLE",L136&lt;&gt;"")),"INVALID - NOT CITED DETAIL CONTRADICTION","VALID"),IF(G136="UNCLEAR",IF(OR(H136&lt;&gt;"",J136&lt;&gt;"",K136&lt;&gt;"",AND(I136&lt;&gt;"NOT APPLICABLE",I136&lt;&gt;""),AND(L136&lt;&gt;"NOT APPLICABLE",L136&lt;&gt;"")),"INVALID - UNCLEAR DETAIL CONTRADICTION","VALID"),"INVALID - CITATION TOKEN")))))))))</x:f>
      </x:c>
      <x:c r="S136" s="47" t="str">
        <x:f>IF(A136="","",IF(P136&lt;&gt;"SCOPE MATCH",P136,IF(R136&lt;&gt;"VALID",R136,IF(Q136&lt;&gt;"COMPLETE",Q136,IF(G136="UNCLEAR","EVIDENCE INSUFFICIENT - CITATION PRESENCE",IF(G136="NOT CITED","NO CITATION OBSERVED",IF(L136="NOT CHECKED","EVIDENCE INSUFFICIENT - PASSAGE",IF(L136="CONTRADICTS","CITATION SUPPORT CONTRADICTED",IF(L136="ORPHAN / CIRCULAR","EVIDENCE INSUFFICIENT - PROVENANCE",IF(L136="STALE / JURISDICTION MISMATCH","CITATION SUPPORT STALE / MISMATCHED",IF(L136="CONTEXT","CITATION CONTEXT ONLY",IF(L136="PARTIAL","CITATION SUPPORT PARTIAL",IF(AND(L136="ENTAILS",N136="REPRODUCED"),"REPEATABLE WITHIN SAMPLE",IF(AND(L136="ENTAILS",N136="NOT REPRODUCED"),"CITATION SUPPORT VERIFIED - NOT REPRODUCED",IF(L136="ENTAILS","CITATION SUPPORT VERIFIED","EVIDENCE INSUFFICIENT")))))))))))))))</x:f>
      </x:c>
      <x:c r="T136" s="47" t="str">
        <x:f>IF(A136="","",IF(OR(LEFT(S136,21)="EVIDENCE INSUFFICIENT",LEFT(S136,7)="INVALID"),"NOT READY","READY"))</x:f>
      </x:c>
    </x:row>
    <x:row r="137">
      <x:c r="A137" s="39"/>
      <x:c r="B137" s="39"/>
      <x:c r="C137" s="39"/>
      <x:c r="D137" s="39"/>
      <x:c r="E137" s="52"/>
      <x:c r="F137" s="39"/>
      <x:c r="G137" s="39"/>
      <x:c r="H137" s="39"/>
      <x:c r="I137" s="39"/>
      <x:c r="J137" s="39"/>
      <x:c r="K137" s="39"/>
      <x:c r="L137" s="39"/>
      <x:c r="M137" s="39"/>
      <x:c r="N137" s="39"/>
      <x:c r="O137" s="39"/>
      <x:c r="P137" s="47" t="str">
        <x:f>IF(A137="","",IF(OR(B137="",C137="",D137="",E137=""),"EVIDENCE INSUFFICIENT - SCOPE FIELD",IF(AND(C137=START!$B$6,D137=START!$B$7,E137&gt;=START!$B$8,E137&lt;=START!$B$9),"SCOPE MATCH","INVALID - OUT OF SCOPE")))</x:f>
      </x:c>
      <x:c r="Q137" s="47" t="str">
        <x:f>IF(A137="","",IF(OR(B137="",C137="",D137="",E137="",F137="",G137="",M137="",N137="",O137=""),"EVIDENCE INSUFFICIENT - REQUIRED FIELD",IF(G137="CITED",IF(H137="","EVIDENCE INSUFFICIENT - CITED URL",IF(OR(I137="",I137="UNRESOLVED"),"EVIDENCE INSUFFICIENT - SOURCE ROLE",IF(OR(J137="",K137="",L137=""),"EVIDENCE INSUFFICIENT - PASSAGE","COMPLETE"))),IF(OR(G137="NOT CITED",G137="UNCLEAR"),"COMPLETE","EVIDENCE INSUFFICIENT - CITATION STATUS"))))</x:f>
      </x:c>
      <x:c r="R137" s="47" t="str">
        <x:f>IF(A137="","",IF(NOT(OR(EXACT(C137,"Google Search AI features"),EXACT(C137,"Bing / Microsoft AI experiences"),EXACT(C137,"ChatGPT search"),EXACT(C137,"Other observed answer surface"))),"INVALID - PLATFORM TOKEN",IF(NOT(OR(EXACT(G137,"CITED"),EXACT(G137,"NOT CITED"),EXACT(G137,"UNCLEAR"))),"INVALID - CITATION TOKEN",IF(NOT(OR(EXACT(M137,"MENTIONED"),EXACT(M137,"NOT MENTIONED"),EXACT(M137,"UNCLEAR"))),"INVALID - MENTION TOKEN",IF(NOT(OR(EXACT(N137,"REPRODUCED"),EXACT(N137,"NOT REPRODUCED"),EXACT(N137,"NOT RETESTED"))),"INVALID - REPRODUCTION TOKEN",IF(COUNTIF($A$6:$A$205,A137)&gt;1,"INVALID - DUPLICATE ID",IF(G137="CITED",IF(AND(I137&lt;&gt;"",NOT(OR(EXACT(I137,"OFFICIAL / FIRST-PARTY AUTHORITY"),EXACT(I137,"PRIMARY EVIDENCE"),EXACT(I137,"SPECIALIST INTERPRETATION"),EXACT(I137,"PUBLISHER / REFERENCE"),EXACT(I137,"COMMERCIAL SOURCE"),EXACT(I137,"COMMUNITY / WITNESS"),EXACT(I137,"DIRECTORY / MARKETPLACE"),EXACT(I137,"UNRESOLVED"),EXACT(I137,"NOT APPLICABLE")))),"INVALID - SOURCE ROLE TOKEN",IF(AND(L137&lt;&gt;"",NOT(OR(EXACT(L137,"ENTAILS"),EXACT(L137,"PARTIAL"),EXACT(L137,"CONTEXT"),EXACT(L137,"CONTRADICTS"),EXACT(L137,"STALE / JURISDICTION MISMATCH"),EXACT(L137,"ORPHAN / CIRCULAR"),EXACT(L137,"NOT CHECKED"),EXACT(L137,"NOT APPLICABLE")))),"INVALID - SUPPORT TOKEN",IF(OR(I137="NOT APPLICABLE",L137="NOT APPLICABLE"),"INVALID - CITED DETAIL CONTRADICTION","VALID"))),IF(G137="NOT CITED",IF(OR(H137&lt;&gt;"",J137&lt;&gt;"",K137&lt;&gt;"",AND(I137&lt;&gt;"NOT APPLICABLE",I137&lt;&gt;""),AND(L137&lt;&gt;"NOT APPLICABLE",L137&lt;&gt;"")),"INVALID - NOT CITED DETAIL CONTRADICTION","VALID"),IF(G137="UNCLEAR",IF(OR(H137&lt;&gt;"",J137&lt;&gt;"",K137&lt;&gt;"",AND(I137&lt;&gt;"NOT APPLICABLE",I137&lt;&gt;""),AND(L137&lt;&gt;"NOT APPLICABLE",L137&lt;&gt;"")),"INVALID - UNCLEAR DETAIL CONTRADICTION","VALID"),"INVALID - CITATION TOKEN")))))))))</x:f>
      </x:c>
      <x:c r="S137" s="47" t="str">
        <x:f>IF(A137="","",IF(P137&lt;&gt;"SCOPE MATCH",P137,IF(R137&lt;&gt;"VALID",R137,IF(Q137&lt;&gt;"COMPLETE",Q137,IF(G137="UNCLEAR","EVIDENCE INSUFFICIENT - CITATION PRESENCE",IF(G137="NOT CITED","NO CITATION OBSERVED",IF(L137="NOT CHECKED","EVIDENCE INSUFFICIENT - PASSAGE",IF(L137="CONTRADICTS","CITATION SUPPORT CONTRADICTED",IF(L137="ORPHAN / CIRCULAR","EVIDENCE INSUFFICIENT - PROVENANCE",IF(L137="STALE / JURISDICTION MISMATCH","CITATION SUPPORT STALE / MISMATCHED",IF(L137="CONTEXT","CITATION CONTEXT ONLY",IF(L137="PARTIAL","CITATION SUPPORT PARTIAL",IF(AND(L137="ENTAILS",N137="REPRODUCED"),"REPEATABLE WITHIN SAMPLE",IF(AND(L137="ENTAILS",N137="NOT REPRODUCED"),"CITATION SUPPORT VERIFIED - NOT REPRODUCED",IF(L137="ENTAILS","CITATION SUPPORT VERIFIED","EVIDENCE INSUFFICIENT")))))))))))))))</x:f>
      </x:c>
      <x:c r="T137" s="47" t="str">
        <x:f>IF(A137="","",IF(OR(LEFT(S137,21)="EVIDENCE INSUFFICIENT",LEFT(S137,7)="INVALID"),"NOT READY","READY"))</x:f>
      </x:c>
    </x:row>
    <x:row r="138">
      <x:c r="A138" s="39"/>
      <x:c r="B138" s="39"/>
      <x:c r="C138" s="39"/>
      <x:c r="D138" s="39"/>
      <x:c r="E138" s="52"/>
      <x:c r="F138" s="39"/>
      <x:c r="G138" s="39"/>
      <x:c r="H138" s="39"/>
      <x:c r="I138" s="39"/>
      <x:c r="J138" s="39"/>
      <x:c r="K138" s="39"/>
      <x:c r="L138" s="39"/>
      <x:c r="M138" s="39"/>
      <x:c r="N138" s="39"/>
      <x:c r="O138" s="39"/>
      <x:c r="P138" s="47" t="str">
        <x:f>IF(A138="","",IF(OR(B138="",C138="",D138="",E138=""),"EVIDENCE INSUFFICIENT - SCOPE FIELD",IF(AND(C138=START!$B$6,D138=START!$B$7,E138&gt;=START!$B$8,E138&lt;=START!$B$9),"SCOPE MATCH","INVALID - OUT OF SCOPE")))</x:f>
      </x:c>
      <x:c r="Q138" s="47" t="str">
        <x:f>IF(A138="","",IF(OR(B138="",C138="",D138="",E138="",F138="",G138="",M138="",N138="",O138=""),"EVIDENCE INSUFFICIENT - REQUIRED FIELD",IF(G138="CITED",IF(H138="","EVIDENCE INSUFFICIENT - CITED URL",IF(OR(I138="",I138="UNRESOLVED"),"EVIDENCE INSUFFICIENT - SOURCE ROLE",IF(OR(J138="",K138="",L138=""),"EVIDENCE INSUFFICIENT - PASSAGE","COMPLETE"))),IF(OR(G138="NOT CITED",G138="UNCLEAR"),"COMPLETE","EVIDENCE INSUFFICIENT - CITATION STATUS"))))</x:f>
      </x:c>
      <x:c r="R138" s="47" t="str">
        <x:f>IF(A138="","",IF(NOT(OR(EXACT(C138,"Google Search AI features"),EXACT(C138,"Bing / Microsoft AI experiences"),EXACT(C138,"ChatGPT search"),EXACT(C138,"Other observed answer surface"))),"INVALID - PLATFORM TOKEN",IF(NOT(OR(EXACT(G138,"CITED"),EXACT(G138,"NOT CITED"),EXACT(G138,"UNCLEAR"))),"INVALID - CITATION TOKEN",IF(NOT(OR(EXACT(M138,"MENTIONED"),EXACT(M138,"NOT MENTIONED"),EXACT(M138,"UNCLEAR"))),"INVALID - MENTION TOKEN",IF(NOT(OR(EXACT(N138,"REPRODUCED"),EXACT(N138,"NOT REPRODUCED"),EXACT(N138,"NOT RETESTED"))),"INVALID - REPRODUCTION TOKEN",IF(COUNTIF($A$6:$A$205,A138)&gt;1,"INVALID - DUPLICATE ID",IF(G138="CITED",IF(AND(I138&lt;&gt;"",NOT(OR(EXACT(I138,"OFFICIAL / FIRST-PARTY AUTHORITY"),EXACT(I138,"PRIMARY EVIDENCE"),EXACT(I138,"SPECIALIST INTERPRETATION"),EXACT(I138,"PUBLISHER / REFERENCE"),EXACT(I138,"COMMERCIAL SOURCE"),EXACT(I138,"COMMUNITY / WITNESS"),EXACT(I138,"DIRECTORY / MARKETPLACE"),EXACT(I138,"UNRESOLVED"),EXACT(I138,"NOT APPLICABLE")))),"INVALID - SOURCE ROLE TOKEN",IF(AND(L138&lt;&gt;"",NOT(OR(EXACT(L138,"ENTAILS"),EXACT(L138,"PARTIAL"),EXACT(L138,"CONTEXT"),EXACT(L138,"CONTRADICTS"),EXACT(L138,"STALE / JURISDICTION MISMATCH"),EXACT(L138,"ORPHAN / CIRCULAR"),EXACT(L138,"NOT CHECKED"),EXACT(L138,"NOT APPLICABLE")))),"INVALID - SUPPORT TOKEN",IF(OR(I138="NOT APPLICABLE",L138="NOT APPLICABLE"),"INVALID - CITED DETAIL CONTRADICTION","VALID"))),IF(G138="NOT CITED",IF(OR(H138&lt;&gt;"",J138&lt;&gt;"",K138&lt;&gt;"",AND(I138&lt;&gt;"NOT APPLICABLE",I138&lt;&gt;""),AND(L138&lt;&gt;"NOT APPLICABLE",L138&lt;&gt;"")),"INVALID - NOT CITED DETAIL CONTRADICTION","VALID"),IF(G138="UNCLEAR",IF(OR(H138&lt;&gt;"",J138&lt;&gt;"",K138&lt;&gt;"",AND(I138&lt;&gt;"NOT APPLICABLE",I138&lt;&gt;""),AND(L138&lt;&gt;"NOT APPLICABLE",L138&lt;&gt;"")),"INVALID - UNCLEAR DETAIL CONTRADICTION","VALID"),"INVALID - CITATION TOKEN")))))))))</x:f>
      </x:c>
      <x:c r="S138" s="47" t="str">
        <x:f>IF(A138="","",IF(P138&lt;&gt;"SCOPE MATCH",P138,IF(R138&lt;&gt;"VALID",R138,IF(Q138&lt;&gt;"COMPLETE",Q138,IF(G138="UNCLEAR","EVIDENCE INSUFFICIENT - CITATION PRESENCE",IF(G138="NOT CITED","NO CITATION OBSERVED",IF(L138="NOT CHECKED","EVIDENCE INSUFFICIENT - PASSAGE",IF(L138="CONTRADICTS","CITATION SUPPORT CONTRADICTED",IF(L138="ORPHAN / CIRCULAR","EVIDENCE INSUFFICIENT - PROVENANCE",IF(L138="STALE / JURISDICTION MISMATCH","CITATION SUPPORT STALE / MISMATCHED",IF(L138="CONTEXT","CITATION CONTEXT ONLY",IF(L138="PARTIAL","CITATION SUPPORT PARTIAL",IF(AND(L138="ENTAILS",N138="REPRODUCED"),"REPEATABLE WITHIN SAMPLE",IF(AND(L138="ENTAILS",N138="NOT REPRODUCED"),"CITATION SUPPORT VERIFIED - NOT REPRODUCED",IF(L138="ENTAILS","CITATION SUPPORT VERIFIED","EVIDENCE INSUFFICIENT")))))))))))))))</x:f>
      </x:c>
      <x:c r="T138" s="47" t="str">
        <x:f>IF(A138="","",IF(OR(LEFT(S138,21)="EVIDENCE INSUFFICIENT",LEFT(S138,7)="INVALID"),"NOT READY","READY"))</x:f>
      </x:c>
    </x:row>
    <x:row r="139">
      <x:c r="A139" s="39"/>
      <x:c r="B139" s="39"/>
      <x:c r="C139" s="39"/>
      <x:c r="D139" s="39"/>
      <x:c r="E139" s="52"/>
      <x:c r="F139" s="39"/>
      <x:c r="G139" s="39"/>
      <x:c r="H139" s="39"/>
      <x:c r="I139" s="39"/>
      <x:c r="J139" s="39"/>
      <x:c r="K139" s="39"/>
      <x:c r="L139" s="39"/>
      <x:c r="M139" s="39"/>
      <x:c r="N139" s="39"/>
      <x:c r="O139" s="39"/>
      <x:c r="P139" s="47" t="str">
        <x:f>IF(A139="","",IF(OR(B139="",C139="",D139="",E139=""),"EVIDENCE INSUFFICIENT - SCOPE FIELD",IF(AND(C139=START!$B$6,D139=START!$B$7,E139&gt;=START!$B$8,E139&lt;=START!$B$9),"SCOPE MATCH","INVALID - OUT OF SCOPE")))</x:f>
      </x:c>
      <x:c r="Q139" s="47" t="str">
        <x:f>IF(A139="","",IF(OR(B139="",C139="",D139="",E139="",F139="",G139="",M139="",N139="",O139=""),"EVIDENCE INSUFFICIENT - REQUIRED FIELD",IF(G139="CITED",IF(H139="","EVIDENCE INSUFFICIENT - CITED URL",IF(OR(I139="",I139="UNRESOLVED"),"EVIDENCE INSUFFICIENT - SOURCE ROLE",IF(OR(J139="",K139="",L139=""),"EVIDENCE INSUFFICIENT - PASSAGE","COMPLETE"))),IF(OR(G139="NOT CITED",G139="UNCLEAR"),"COMPLETE","EVIDENCE INSUFFICIENT - CITATION STATUS"))))</x:f>
      </x:c>
      <x:c r="R139" s="47" t="str">
        <x:f>IF(A139="","",IF(NOT(OR(EXACT(C139,"Google Search AI features"),EXACT(C139,"Bing / Microsoft AI experiences"),EXACT(C139,"ChatGPT search"),EXACT(C139,"Other observed answer surface"))),"INVALID - PLATFORM TOKEN",IF(NOT(OR(EXACT(G139,"CITED"),EXACT(G139,"NOT CITED"),EXACT(G139,"UNCLEAR"))),"INVALID - CITATION TOKEN",IF(NOT(OR(EXACT(M139,"MENTIONED"),EXACT(M139,"NOT MENTIONED"),EXACT(M139,"UNCLEAR"))),"INVALID - MENTION TOKEN",IF(NOT(OR(EXACT(N139,"REPRODUCED"),EXACT(N139,"NOT REPRODUCED"),EXACT(N139,"NOT RETESTED"))),"INVALID - REPRODUCTION TOKEN",IF(COUNTIF($A$6:$A$205,A139)&gt;1,"INVALID - DUPLICATE ID",IF(G139="CITED",IF(AND(I139&lt;&gt;"",NOT(OR(EXACT(I139,"OFFICIAL / FIRST-PARTY AUTHORITY"),EXACT(I139,"PRIMARY EVIDENCE"),EXACT(I139,"SPECIALIST INTERPRETATION"),EXACT(I139,"PUBLISHER / REFERENCE"),EXACT(I139,"COMMERCIAL SOURCE"),EXACT(I139,"COMMUNITY / WITNESS"),EXACT(I139,"DIRECTORY / MARKETPLACE"),EXACT(I139,"UNRESOLVED"),EXACT(I139,"NOT APPLICABLE")))),"INVALID - SOURCE ROLE TOKEN",IF(AND(L139&lt;&gt;"",NOT(OR(EXACT(L139,"ENTAILS"),EXACT(L139,"PARTIAL"),EXACT(L139,"CONTEXT"),EXACT(L139,"CONTRADICTS"),EXACT(L139,"STALE / JURISDICTION MISMATCH"),EXACT(L139,"ORPHAN / CIRCULAR"),EXACT(L139,"NOT CHECKED"),EXACT(L139,"NOT APPLICABLE")))),"INVALID - SUPPORT TOKEN",IF(OR(I139="NOT APPLICABLE",L139="NOT APPLICABLE"),"INVALID - CITED DETAIL CONTRADICTION","VALID"))),IF(G139="NOT CITED",IF(OR(H139&lt;&gt;"",J139&lt;&gt;"",K139&lt;&gt;"",AND(I139&lt;&gt;"NOT APPLICABLE",I139&lt;&gt;""),AND(L139&lt;&gt;"NOT APPLICABLE",L139&lt;&gt;"")),"INVALID - NOT CITED DETAIL CONTRADICTION","VALID"),IF(G139="UNCLEAR",IF(OR(H139&lt;&gt;"",J139&lt;&gt;"",K139&lt;&gt;"",AND(I139&lt;&gt;"NOT APPLICABLE",I139&lt;&gt;""),AND(L139&lt;&gt;"NOT APPLICABLE",L139&lt;&gt;"")),"INVALID - UNCLEAR DETAIL CONTRADICTION","VALID"),"INVALID - CITATION TOKEN")))))))))</x:f>
      </x:c>
      <x:c r="S139" s="47" t="str">
        <x:f>IF(A139="","",IF(P139&lt;&gt;"SCOPE MATCH",P139,IF(R139&lt;&gt;"VALID",R139,IF(Q139&lt;&gt;"COMPLETE",Q139,IF(G139="UNCLEAR","EVIDENCE INSUFFICIENT - CITATION PRESENCE",IF(G139="NOT CITED","NO CITATION OBSERVED",IF(L139="NOT CHECKED","EVIDENCE INSUFFICIENT - PASSAGE",IF(L139="CONTRADICTS","CITATION SUPPORT CONTRADICTED",IF(L139="ORPHAN / CIRCULAR","EVIDENCE INSUFFICIENT - PROVENANCE",IF(L139="STALE / JURISDICTION MISMATCH","CITATION SUPPORT STALE / MISMATCHED",IF(L139="CONTEXT","CITATION CONTEXT ONLY",IF(L139="PARTIAL","CITATION SUPPORT PARTIAL",IF(AND(L139="ENTAILS",N139="REPRODUCED"),"REPEATABLE WITHIN SAMPLE",IF(AND(L139="ENTAILS",N139="NOT REPRODUCED"),"CITATION SUPPORT VERIFIED - NOT REPRODUCED",IF(L139="ENTAILS","CITATION SUPPORT VERIFIED","EVIDENCE INSUFFICIENT")))))))))))))))</x:f>
      </x:c>
      <x:c r="T139" s="47" t="str">
        <x:f>IF(A139="","",IF(OR(LEFT(S139,21)="EVIDENCE INSUFFICIENT",LEFT(S139,7)="INVALID"),"NOT READY","READY"))</x:f>
      </x:c>
    </x:row>
    <x:row r="140">
      <x:c r="A140" s="39"/>
      <x:c r="B140" s="39"/>
      <x:c r="C140" s="39"/>
      <x:c r="D140" s="39"/>
      <x:c r="E140" s="52"/>
      <x:c r="F140" s="39"/>
      <x:c r="G140" s="39"/>
      <x:c r="H140" s="39"/>
      <x:c r="I140" s="39"/>
      <x:c r="J140" s="39"/>
      <x:c r="K140" s="39"/>
      <x:c r="L140" s="39"/>
      <x:c r="M140" s="39"/>
      <x:c r="N140" s="39"/>
      <x:c r="O140" s="39"/>
      <x:c r="P140" s="47" t="str">
        <x:f>IF(A140="","",IF(OR(B140="",C140="",D140="",E140=""),"EVIDENCE INSUFFICIENT - SCOPE FIELD",IF(AND(C140=START!$B$6,D140=START!$B$7,E140&gt;=START!$B$8,E140&lt;=START!$B$9),"SCOPE MATCH","INVALID - OUT OF SCOPE")))</x:f>
      </x:c>
      <x:c r="Q140" s="47" t="str">
        <x:f>IF(A140="","",IF(OR(B140="",C140="",D140="",E140="",F140="",G140="",M140="",N140="",O140=""),"EVIDENCE INSUFFICIENT - REQUIRED FIELD",IF(G140="CITED",IF(H140="","EVIDENCE INSUFFICIENT - CITED URL",IF(OR(I140="",I140="UNRESOLVED"),"EVIDENCE INSUFFICIENT - SOURCE ROLE",IF(OR(J140="",K140="",L140=""),"EVIDENCE INSUFFICIENT - PASSAGE","COMPLETE"))),IF(OR(G140="NOT CITED",G140="UNCLEAR"),"COMPLETE","EVIDENCE INSUFFICIENT - CITATION STATUS"))))</x:f>
      </x:c>
      <x:c r="R140" s="47" t="str">
        <x:f>IF(A140="","",IF(NOT(OR(EXACT(C140,"Google Search AI features"),EXACT(C140,"Bing / Microsoft AI experiences"),EXACT(C140,"ChatGPT search"),EXACT(C140,"Other observed answer surface"))),"INVALID - PLATFORM TOKEN",IF(NOT(OR(EXACT(G140,"CITED"),EXACT(G140,"NOT CITED"),EXACT(G140,"UNCLEAR"))),"INVALID - CITATION TOKEN",IF(NOT(OR(EXACT(M140,"MENTIONED"),EXACT(M140,"NOT MENTIONED"),EXACT(M140,"UNCLEAR"))),"INVALID - MENTION TOKEN",IF(NOT(OR(EXACT(N140,"REPRODUCED"),EXACT(N140,"NOT REPRODUCED"),EXACT(N140,"NOT RETESTED"))),"INVALID - REPRODUCTION TOKEN",IF(COUNTIF($A$6:$A$205,A140)&gt;1,"INVALID - DUPLICATE ID",IF(G140="CITED",IF(AND(I140&lt;&gt;"",NOT(OR(EXACT(I140,"OFFICIAL / FIRST-PARTY AUTHORITY"),EXACT(I140,"PRIMARY EVIDENCE"),EXACT(I140,"SPECIALIST INTERPRETATION"),EXACT(I140,"PUBLISHER / REFERENCE"),EXACT(I140,"COMMERCIAL SOURCE"),EXACT(I140,"COMMUNITY / WITNESS"),EXACT(I140,"DIRECTORY / MARKETPLACE"),EXACT(I140,"UNRESOLVED"),EXACT(I140,"NOT APPLICABLE")))),"INVALID - SOURCE ROLE TOKEN",IF(AND(L140&lt;&gt;"",NOT(OR(EXACT(L140,"ENTAILS"),EXACT(L140,"PARTIAL"),EXACT(L140,"CONTEXT"),EXACT(L140,"CONTRADICTS"),EXACT(L140,"STALE / JURISDICTION MISMATCH"),EXACT(L140,"ORPHAN / CIRCULAR"),EXACT(L140,"NOT CHECKED"),EXACT(L140,"NOT APPLICABLE")))),"INVALID - SUPPORT TOKEN",IF(OR(I140="NOT APPLICABLE",L140="NOT APPLICABLE"),"INVALID - CITED DETAIL CONTRADICTION","VALID"))),IF(G140="NOT CITED",IF(OR(H140&lt;&gt;"",J140&lt;&gt;"",K140&lt;&gt;"",AND(I140&lt;&gt;"NOT APPLICABLE",I140&lt;&gt;""),AND(L140&lt;&gt;"NOT APPLICABLE",L140&lt;&gt;"")),"INVALID - NOT CITED DETAIL CONTRADICTION","VALID"),IF(G140="UNCLEAR",IF(OR(H140&lt;&gt;"",J140&lt;&gt;"",K140&lt;&gt;"",AND(I140&lt;&gt;"NOT APPLICABLE",I140&lt;&gt;""),AND(L140&lt;&gt;"NOT APPLICABLE",L140&lt;&gt;"")),"INVALID - UNCLEAR DETAIL CONTRADICTION","VALID"),"INVALID - CITATION TOKEN")))))))))</x:f>
      </x:c>
      <x:c r="S140" s="47" t="str">
        <x:f>IF(A140="","",IF(P140&lt;&gt;"SCOPE MATCH",P140,IF(R140&lt;&gt;"VALID",R140,IF(Q140&lt;&gt;"COMPLETE",Q140,IF(G140="UNCLEAR","EVIDENCE INSUFFICIENT - CITATION PRESENCE",IF(G140="NOT CITED","NO CITATION OBSERVED",IF(L140="NOT CHECKED","EVIDENCE INSUFFICIENT - PASSAGE",IF(L140="CONTRADICTS","CITATION SUPPORT CONTRADICTED",IF(L140="ORPHAN / CIRCULAR","EVIDENCE INSUFFICIENT - PROVENANCE",IF(L140="STALE / JURISDICTION MISMATCH","CITATION SUPPORT STALE / MISMATCHED",IF(L140="CONTEXT","CITATION CONTEXT ONLY",IF(L140="PARTIAL","CITATION SUPPORT PARTIAL",IF(AND(L140="ENTAILS",N140="REPRODUCED"),"REPEATABLE WITHIN SAMPLE",IF(AND(L140="ENTAILS",N140="NOT REPRODUCED"),"CITATION SUPPORT VERIFIED - NOT REPRODUCED",IF(L140="ENTAILS","CITATION SUPPORT VERIFIED","EVIDENCE INSUFFICIENT")))))))))))))))</x:f>
      </x:c>
      <x:c r="T140" s="47" t="str">
        <x:f>IF(A140="","",IF(OR(LEFT(S140,21)="EVIDENCE INSUFFICIENT",LEFT(S140,7)="INVALID"),"NOT READY","READY"))</x:f>
      </x:c>
    </x:row>
    <x:row r="141">
      <x:c r="A141" s="39"/>
      <x:c r="B141" s="39"/>
      <x:c r="C141" s="39"/>
      <x:c r="D141" s="39"/>
      <x:c r="E141" s="52"/>
      <x:c r="F141" s="39"/>
      <x:c r="G141" s="39"/>
      <x:c r="H141" s="39"/>
      <x:c r="I141" s="39"/>
      <x:c r="J141" s="39"/>
      <x:c r="K141" s="39"/>
      <x:c r="L141" s="39"/>
      <x:c r="M141" s="39"/>
      <x:c r="N141" s="39"/>
      <x:c r="O141" s="39"/>
      <x:c r="P141" s="47" t="str">
        <x:f>IF(A141="","",IF(OR(B141="",C141="",D141="",E141=""),"EVIDENCE INSUFFICIENT - SCOPE FIELD",IF(AND(C141=START!$B$6,D141=START!$B$7,E141&gt;=START!$B$8,E141&lt;=START!$B$9),"SCOPE MATCH","INVALID - OUT OF SCOPE")))</x:f>
      </x:c>
      <x:c r="Q141" s="47" t="str">
        <x:f>IF(A141="","",IF(OR(B141="",C141="",D141="",E141="",F141="",G141="",M141="",N141="",O141=""),"EVIDENCE INSUFFICIENT - REQUIRED FIELD",IF(G141="CITED",IF(H141="","EVIDENCE INSUFFICIENT - CITED URL",IF(OR(I141="",I141="UNRESOLVED"),"EVIDENCE INSUFFICIENT - SOURCE ROLE",IF(OR(J141="",K141="",L141=""),"EVIDENCE INSUFFICIENT - PASSAGE","COMPLETE"))),IF(OR(G141="NOT CITED",G141="UNCLEAR"),"COMPLETE","EVIDENCE INSUFFICIENT - CITATION STATUS"))))</x:f>
      </x:c>
      <x:c r="R141" s="47" t="str">
        <x:f>IF(A141="","",IF(NOT(OR(EXACT(C141,"Google Search AI features"),EXACT(C141,"Bing / Microsoft AI experiences"),EXACT(C141,"ChatGPT search"),EXACT(C141,"Other observed answer surface"))),"INVALID - PLATFORM TOKEN",IF(NOT(OR(EXACT(G141,"CITED"),EXACT(G141,"NOT CITED"),EXACT(G141,"UNCLEAR"))),"INVALID - CITATION TOKEN",IF(NOT(OR(EXACT(M141,"MENTIONED"),EXACT(M141,"NOT MENTIONED"),EXACT(M141,"UNCLEAR"))),"INVALID - MENTION TOKEN",IF(NOT(OR(EXACT(N141,"REPRODUCED"),EXACT(N141,"NOT REPRODUCED"),EXACT(N141,"NOT RETESTED"))),"INVALID - REPRODUCTION TOKEN",IF(COUNTIF($A$6:$A$205,A141)&gt;1,"INVALID - DUPLICATE ID",IF(G141="CITED",IF(AND(I141&lt;&gt;"",NOT(OR(EXACT(I141,"OFFICIAL / FIRST-PARTY AUTHORITY"),EXACT(I141,"PRIMARY EVIDENCE"),EXACT(I141,"SPECIALIST INTERPRETATION"),EXACT(I141,"PUBLISHER / REFERENCE"),EXACT(I141,"COMMERCIAL SOURCE"),EXACT(I141,"COMMUNITY / WITNESS"),EXACT(I141,"DIRECTORY / MARKETPLACE"),EXACT(I141,"UNRESOLVED"),EXACT(I141,"NOT APPLICABLE")))),"INVALID - SOURCE ROLE TOKEN",IF(AND(L141&lt;&gt;"",NOT(OR(EXACT(L141,"ENTAILS"),EXACT(L141,"PARTIAL"),EXACT(L141,"CONTEXT"),EXACT(L141,"CONTRADICTS"),EXACT(L141,"STALE / JURISDICTION MISMATCH"),EXACT(L141,"ORPHAN / CIRCULAR"),EXACT(L141,"NOT CHECKED"),EXACT(L141,"NOT APPLICABLE")))),"INVALID - SUPPORT TOKEN",IF(OR(I141="NOT APPLICABLE",L141="NOT APPLICABLE"),"INVALID - CITED DETAIL CONTRADICTION","VALID"))),IF(G141="NOT CITED",IF(OR(H141&lt;&gt;"",J141&lt;&gt;"",K141&lt;&gt;"",AND(I141&lt;&gt;"NOT APPLICABLE",I141&lt;&gt;""),AND(L141&lt;&gt;"NOT APPLICABLE",L141&lt;&gt;"")),"INVALID - NOT CITED DETAIL CONTRADICTION","VALID"),IF(G141="UNCLEAR",IF(OR(H141&lt;&gt;"",J141&lt;&gt;"",K141&lt;&gt;"",AND(I141&lt;&gt;"NOT APPLICABLE",I141&lt;&gt;""),AND(L141&lt;&gt;"NOT APPLICABLE",L141&lt;&gt;"")),"INVALID - UNCLEAR DETAIL CONTRADICTION","VALID"),"INVALID - CITATION TOKEN")))))))))</x:f>
      </x:c>
      <x:c r="S141" s="47" t="str">
        <x:f>IF(A141="","",IF(P141&lt;&gt;"SCOPE MATCH",P141,IF(R141&lt;&gt;"VALID",R141,IF(Q141&lt;&gt;"COMPLETE",Q141,IF(G141="UNCLEAR","EVIDENCE INSUFFICIENT - CITATION PRESENCE",IF(G141="NOT CITED","NO CITATION OBSERVED",IF(L141="NOT CHECKED","EVIDENCE INSUFFICIENT - PASSAGE",IF(L141="CONTRADICTS","CITATION SUPPORT CONTRADICTED",IF(L141="ORPHAN / CIRCULAR","EVIDENCE INSUFFICIENT - PROVENANCE",IF(L141="STALE / JURISDICTION MISMATCH","CITATION SUPPORT STALE / MISMATCHED",IF(L141="CONTEXT","CITATION CONTEXT ONLY",IF(L141="PARTIAL","CITATION SUPPORT PARTIAL",IF(AND(L141="ENTAILS",N141="REPRODUCED"),"REPEATABLE WITHIN SAMPLE",IF(AND(L141="ENTAILS",N141="NOT REPRODUCED"),"CITATION SUPPORT VERIFIED - NOT REPRODUCED",IF(L141="ENTAILS","CITATION SUPPORT VERIFIED","EVIDENCE INSUFFICIENT")))))))))))))))</x:f>
      </x:c>
      <x:c r="T141" s="47" t="str">
        <x:f>IF(A141="","",IF(OR(LEFT(S141,21)="EVIDENCE INSUFFICIENT",LEFT(S141,7)="INVALID"),"NOT READY","READY"))</x:f>
      </x:c>
    </x:row>
    <x:row r="142">
      <x:c r="A142" s="39"/>
      <x:c r="B142" s="39"/>
      <x:c r="C142" s="39"/>
      <x:c r="D142" s="39"/>
      <x:c r="E142" s="52"/>
      <x:c r="F142" s="39"/>
      <x:c r="G142" s="39"/>
      <x:c r="H142" s="39"/>
      <x:c r="I142" s="39"/>
      <x:c r="J142" s="39"/>
      <x:c r="K142" s="39"/>
      <x:c r="L142" s="39"/>
      <x:c r="M142" s="39"/>
      <x:c r="N142" s="39"/>
      <x:c r="O142" s="39"/>
      <x:c r="P142" s="47" t="str">
        <x:f>IF(A142="","",IF(OR(B142="",C142="",D142="",E142=""),"EVIDENCE INSUFFICIENT - SCOPE FIELD",IF(AND(C142=START!$B$6,D142=START!$B$7,E142&gt;=START!$B$8,E142&lt;=START!$B$9),"SCOPE MATCH","INVALID - OUT OF SCOPE")))</x:f>
      </x:c>
      <x:c r="Q142" s="47" t="str">
        <x:f>IF(A142="","",IF(OR(B142="",C142="",D142="",E142="",F142="",G142="",M142="",N142="",O142=""),"EVIDENCE INSUFFICIENT - REQUIRED FIELD",IF(G142="CITED",IF(H142="","EVIDENCE INSUFFICIENT - CITED URL",IF(OR(I142="",I142="UNRESOLVED"),"EVIDENCE INSUFFICIENT - SOURCE ROLE",IF(OR(J142="",K142="",L142=""),"EVIDENCE INSUFFICIENT - PASSAGE","COMPLETE"))),IF(OR(G142="NOT CITED",G142="UNCLEAR"),"COMPLETE","EVIDENCE INSUFFICIENT - CITATION STATUS"))))</x:f>
      </x:c>
      <x:c r="R142" s="47" t="str">
        <x:f>IF(A142="","",IF(NOT(OR(EXACT(C142,"Google Search AI features"),EXACT(C142,"Bing / Microsoft AI experiences"),EXACT(C142,"ChatGPT search"),EXACT(C142,"Other observed answer surface"))),"INVALID - PLATFORM TOKEN",IF(NOT(OR(EXACT(G142,"CITED"),EXACT(G142,"NOT CITED"),EXACT(G142,"UNCLEAR"))),"INVALID - CITATION TOKEN",IF(NOT(OR(EXACT(M142,"MENTIONED"),EXACT(M142,"NOT MENTIONED"),EXACT(M142,"UNCLEAR"))),"INVALID - MENTION TOKEN",IF(NOT(OR(EXACT(N142,"REPRODUCED"),EXACT(N142,"NOT REPRODUCED"),EXACT(N142,"NOT RETESTED"))),"INVALID - REPRODUCTION TOKEN",IF(COUNTIF($A$6:$A$205,A142)&gt;1,"INVALID - DUPLICATE ID",IF(G142="CITED",IF(AND(I142&lt;&gt;"",NOT(OR(EXACT(I142,"OFFICIAL / FIRST-PARTY AUTHORITY"),EXACT(I142,"PRIMARY EVIDENCE"),EXACT(I142,"SPECIALIST INTERPRETATION"),EXACT(I142,"PUBLISHER / REFERENCE"),EXACT(I142,"COMMERCIAL SOURCE"),EXACT(I142,"COMMUNITY / WITNESS"),EXACT(I142,"DIRECTORY / MARKETPLACE"),EXACT(I142,"UNRESOLVED"),EXACT(I142,"NOT APPLICABLE")))),"INVALID - SOURCE ROLE TOKEN",IF(AND(L142&lt;&gt;"",NOT(OR(EXACT(L142,"ENTAILS"),EXACT(L142,"PARTIAL"),EXACT(L142,"CONTEXT"),EXACT(L142,"CONTRADICTS"),EXACT(L142,"STALE / JURISDICTION MISMATCH"),EXACT(L142,"ORPHAN / CIRCULAR"),EXACT(L142,"NOT CHECKED"),EXACT(L142,"NOT APPLICABLE")))),"INVALID - SUPPORT TOKEN",IF(OR(I142="NOT APPLICABLE",L142="NOT APPLICABLE"),"INVALID - CITED DETAIL CONTRADICTION","VALID"))),IF(G142="NOT CITED",IF(OR(H142&lt;&gt;"",J142&lt;&gt;"",K142&lt;&gt;"",AND(I142&lt;&gt;"NOT APPLICABLE",I142&lt;&gt;""),AND(L142&lt;&gt;"NOT APPLICABLE",L142&lt;&gt;"")),"INVALID - NOT CITED DETAIL CONTRADICTION","VALID"),IF(G142="UNCLEAR",IF(OR(H142&lt;&gt;"",J142&lt;&gt;"",K142&lt;&gt;"",AND(I142&lt;&gt;"NOT APPLICABLE",I142&lt;&gt;""),AND(L142&lt;&gt;"NOT APPLICABLE",L142&lt;&gt;"")),"INVALID - UNCLEAR DETAIL CONTRADICTION","VALID"),"INVALID - CITATION TOKEN")))))))))</x:f>
      </x:c>
      <x:c r="S142" s="47" t="str">
        <x:f>IF(A142="","",IF(P142&lt;&gt;"SCOPE MATCH",P142,IF(R142&lt;&gt;"VALID",R142,IF(Q142&lt;&gt;"COMPLETE",Q142,IF(G142="UNCLEAR","EVIDENCE INSUFFICIENT - CITATION PRESENCE",IF(G142="NOT CITED","NO CITATION OBSERVED",IF(L142="NOT CHECKED","EVIDENCE INSUFFICIENT - PASSAGE",IF(L142="CONTRADICTS","CITATION SUPPORT CONTRADICTED",IF(L142="ORPHAN / CIRCULAR","EVIDENCE INSUFFICIENT - PROVENANCE",IF(L142="STALE / JURISDICTION MISMATCH","CITATION SUPPORT STALE / MISMATCHED",IF(L142="CONTEXT","CITATION CONTEXT ONLY",IF(L142="PARTIAL","CITATION SUPPORT PARTIAL",IF(AND(L142="ENTAILS",N142="REPRODUCED"),"REPEATABLE WITHIN SAMPLE",IF(AND(L142="ENTAILS",N142="NOT REPRODUCED"),"CITATION SUPPORT VERIFIED - NOT REPRODUCED",IF(L142="ENTAILS","CITATION SUPPORT VERIFIED","EVIDENCE INSUFFICIENT")))))))))))))))</x:f>
      </x:c>
      <x:c r="T142" s="47" t="str">
        <x:f>IF(A142="","",IF(OR(LEFT(S142,21)="EVIDENCE INSUFFICIENT",LEFT(S142,7)="INVALID"),"NOT READY","READY"))</x:f>
      </x:c>
    </x:row>
    <x:row r="143">
      <x:c r="A143" s="39"/>
      <x:c r="B143" s="39"/>
      <x:c r="C143" s="39"/>
      <x:c r="D143" s="39"/>
      <x:c r="E143" s="52"/>
      <x:c r="F143" s="39"/>
      <x:c r="G143" s="39"/>
      <x:c r="H143" s="39"/>
      <x:c r="I143" s="39"/>
      <x:c r="J143" s="39"/>
      <x:c r="K143" s="39"/>
      <x:c r="L143" s="39"/>
      <x:c r="M143" s="39"/>
      <x:c r="N143" s="39"/>
      <x:c r="O143" s="39"/>
      <x:c r="P143" s="47" t="str">
        <x:f>IF(A143="","",IF(OR(B143="",C143="",D143="",E143=""),"EVIDENCE INSUFFICIENT - SCOPE FIELD",IF(AND(C143=START!$B$6,D143=START!$B$7,E143&gt;=START!$B$8,E143&lt;=START!$B$9),"SCOPE MATCH","INVALID - OUT OF SCOPE")))</x:f>
      </x:c>
      <x:c r="Q143" s="47" t="str">
        <x:f>IF(A143="","",IF(OR(B143="",C143="",D143="",E143="",F143="",G143="",M143="",N143="",O143=""),"EVIDENCE INSUFFICIENT - REQUIRED FIELD",IF(G143="CITED",IF(H143="","EVIDENCE INSUFFICIENT - CITED URL",IF(OR(I143="",I143="UNRESOLVED"),"EVIDENCE INSUFFICIENT - SOURCE ROLE",IF(OR(J143="",K143="",L143=""),"EVIDENCE INSUFFICIENT - PASSAGE","COMPLETE"))),IF(OR(G143="NOT CITED",G143="UNCLEAR"),"COMPLETE","EVIDENCE INSUFFICIENT - CITATION STATUS"))))</x:f>
      </x:c>
      <x:c r="R143" s="47" t="str">
        <x:f>IF(A143="","",IF(NOT(OR(EXACT(C143,"Google Search AI features"),EXACT(C143,"Bing / Microsoft AI experiences"),EXACT(C143,"ChatGPT search"),EXACT(C143,"Other observed answer surface"))),"INVALID - PLATFORM TOKEN",IF(NOT(OR(EXACT(G143,"CITED"),EXACT(G143,"NOT CITED"),EXACT(G143,"UNCLEAR"))),"INVALID - CITATION TOKEN",IF(NOT(OR(EXACT(M143,"MENTIONED"),EXACT(M143,"NOT MENTIONED"),EXACT(M143,"UNCLEAR"))),"INVALID - MENTION TOKEN",IF(NOT(OR(EXACT(N143,"REPRODUCED"),EXACT(N143,"NOT REPRODUCED"),EXACT(N143,"NOT RETESTED"))),"INVALID - REPRODUCTION TOKEN",IF(COUNTIF($A$6:$A$205,A143)&gt;1,"INVALID - DUPLICATE ID",IF(G143="CITED",IF(AND(I143&lt;&gt;"",NOT(OR(EXACT(I143,"OFFICIAL / FIRST-PARTY AUTHORITY"),EXACT(I143,"PRIMARY EVIDENCE"),EXACT(I143,"SPECIALIST INTERPRETATION"),EXACT(I143,"PUBLISHER / REFERENCE"),EXACT(I143,"COMMERCIAL SOURCE"),EXACT(I143,"COMMUNITY / WITNESS"),EXACT(I143,"DIRECTORY / MARKETPLACE"),EXACT(I143,"UNRESOLVED"),EXACT(I143,"NOT APPLICABLE")))),"INVALID - SOURCE ROLE TOKEN",IF(AND(L143&lt;&gt;"",NOT(OR(EXACT(L143,"ENTAILS"),EXACT(L143,"PARTIAL"),EXACT(L143,"CONTEXT"),EXACT(L143,"CONTRADICTS"),EXACT(L143,"STALE / JURISDICTION MISMATCH"),EXACT(L143,"ORPHAN / CIRCULAR"),EXACT(L143,"NOT CHECKED"),EXACT(L143,"NOT APPLICABLE")))),"INVALID - SUPPORT TOKEN",IF(OR(I143="NOT APPLICABLE",L143="NOT APPLICABLE"),"INVALID - CITED DETAIL CONTRADICTION","VALID"))),IF(G143="NOT CITED",IF(OR(H143&lt;&gt;"",J143&lt;&gt;"",K143&lt;&gt;"",AND(I143&lt;&gt;"NOT APPLICABLE",I143&lt;&gt;""),AND(L143&lt;&gt;"NOT APPLICABLE",L143&lt;&gt;"")),"INVALID - NOT CITED DETAIL CONTRADICTION","VALID"),IF(G143="UNCLEAR",IF(OR(H143&lt;&gt;"",J143&lt;&gt;"",K143&lt;&gt;"",AND(I143&lt;&gt;"NOT APPLICABLE",I143&lt;&gt;""),AND(L143&lt;&gt;"NOT APPLICABLE",L143&lt;&gt;"")),"INVALID - UNCLEAR DETAIL CONTRADICTION","VALID"),"INVALID - CITATION TOKEN")))))))))</x:f>
      </x:c>
      <x:c r="S143" s="47" t="str">
        <x:f>IF(A143="","",IF(P143&lt;&gt;"SCOPE MATCH",P143,IF(R143&lt;&gt;"VALID",R143,IF(Q143&lt;&gt;"COMPLETE",Q143,IF(G143="UNCLEAR","EVIDENCE INSUFFICIENT - CITATION PRESENCE",IF(G143="NOT CITED","NO CITATION OBSERVED",IF(L143="NOT CHECKED","EVIDENCE INSUFFICIENT - PASSAGE",IF(L143="CONTRADICTS","CITATION SUPPORT CONTRADICTED",IF(L143="ORPHAN / CIRCULAR","EVIDENCE INSUFFICIENT - PROVENANCE",IF(L143="STALE / JURISDICTION MISMATCH","CITATION SUPPORT STALE / MISMATCHED",IF(L143="CONTEXT","CITATION CONTEXT ONLY",IF(L143="PARTIAL","CITATION SUPPORT PARTIAL",IF(AND(L143="ENTAILS",N143="REPRODUCED"),"REPEATABLE WITHIN SAMPLE",IF(AND(L143="ENTAILS",N143="NOT REPRODUCED"),"CITATION SUPPORT VERIFIED - NOT REPRODUCED",IF(L143="ENTAILS","CITATION SUPPORT VERIFIED","EVIDENCE INSUFFICIENT")))))))))))))))</x:f>
      </x:c>
      <x:c r="T143" s="47" t="str">
        <x:f>IF(A143="","",IF(OR(LEFT(S143,21)="EVIDENCE INSUFFICIENT",LEFT(S143,7)="INVALID"),"NOT READY","READY"))</x:f>
      </x:c>
    </x:row>
    <x:row r="144">
      <x:c r="A144" s="39"/>
      <x:c r="B144" s="39"/>
      <x:c r="C144" s="39"/>
      <x:c r="D144" s="39"/>
      <x:c r="E144" s="52"/>
      <x:c r="F144" s="39"/>
      <x:c r="G144" s="39"/>
      <x:c r="H144" s="39"/>
      <x:c r="I144" s="39"/>
      <x:c r="J144" s="39"/>
      <x:c r="K144" s="39"/>
      <x:c r="L144" s="39"/>
      <x:c r="M144" s="39"/>
      <x:c r="N144" s="39"/>
      <x:c r="O144" s="39"/>
      <x:c r="P144" s="47" t="str">
        <x:f>IF(A144="","",IF(OR(B144="",C144="",D144="",E144=""),"EVIDENCE INSUFFICIENT - SCOPE FIELD",IF(AND(C144=START!$B$6,D144=START!$B$7,E144&gt;=START!$B$8,E144&lt;=START!$B$9),"SCOPE MATCH","INVALID - OUT OF SCOPE")))</x:f>
      </x:c>
      <x:c r="Q144" s="47" t="str">
        <x:f>IF(A144="","",IF(OR(B144="",C144="",D144="",E144="",F144="",G144="",M144="",N144="",O144=""),"EVIDENCE INSUFFICIENT - REQUIRED FIELD",IF(G144="CITED",IF(H144="","EVIDENCE INSUFFICIENT - CITED URL",IF(OR(I144="",I144="UNRESOLVED"),"EVIDENCE INSUFFICIENT - SOURCE ROLE",IF(OR(J144="",K144="",L144=""),"EVIDENCE INSUFFICIENT - PASSAGE","COMPLETE"))),IF(OR(G144="NOT CITED",G144="UNCLEAR"),"COMPLETE","EVIDENCE INSUFFICIENT - CITATION STATUS"))))</x:f>
      </x:c>
      <x:c r="R144" s="47" t="str">
        <x:f>IF(A144="","",IF(NOT(OR(EXACT(C144,"Google Search AI features"),EXACT(C144,"Bing / Microsoft AI experiences"),EXACT(C144,"ChatGPT search"),EXACT(C144,"Other observed answer surface"))),"INVALID - PLATFORM TOKEN",IF(NOT(OR(EXACT(G144,"CITED"),EXACT(G144,"NOT CITED"),EXACT(G144,"UNCLEAR"))),"INVALID - CITATION TOKEN",IF(NOT(OR(EXACT(M144,"MENTIONED"),EXACT(M144,"NOT MENTIONED"),EXACT(M144,"UNCLEAR"))),"INVALID - MENTION TOKEN",IF(NOT(OR(EXACT(N144,"REPRODUCED"),EXACT(N144,"NOT REPRODUCED"),EXACT(N144,"NOT RETESTED"))),"INVALID - REPRODUCTION TOKEN",IF(COUNTIF($A$6:$A$205,A144)&gt;1,"INVALID - DUPLICATE ID",IF(G144="CITED",IF(AND(I144&lt;&gt;"",NOT(OR(EXACT(I144,"OFFICIAL / FIRST-PARTY AUTHORITY"),EXACT(I144,"PRIMARY EVIDENCE"),EXACT(I144,"SPECIALIST INTERPRETATION"),EXACT(I144,"PUBLISHER / REFERENCE"),EXACT(I144,"COMMERCIAL SOURCE"),EXACT(I144,"COMMUNITY / WITNESS"),EXACT(I144,"DIRECTORY / MARKETPLACE"),EXACT(I144,"UNRESOLVED"),EXACT(I144,"NOT APPLICABLE")))),"INVALID - SOURCE ROLE TOKEN",IF(AND(L144&lt;&gt;"",NOT(OR(EXACT(L144,"ENTAILS"),EXACT(L144,"PARTIAL"),EXACT(L144,"CONTEXT"),EXACT(L144,"CONTRADICTS"),EXACT(L144,"STALE / JURISDICTION MISMATCH"),EXACT(L144,"ORPHAN / CIRCULAR"),EXACT(L144,"NOT CHECKED"),EXACT(L144,"NOT APPLICABLE")))),"INVALID - SUPPORT TOKEN",IF(OR(I144="NOT APPLICABLE",L144="NOT APPLICABLE"),"INVALID - CITED DETAIL CONTRADICTION","VALID"))),IF(G144="NOT CITED",IF(OR(H144&lt;&gt;"",J144&lt;&gt;"",K144&lt;&gt;"",AND(I144&lt;&gt;"NOT APPLICABLE",I144&lt;&gt;""),AND(L144&lt;&gt;"NOT APPLICABLE",L144&lt;&gt;"")),"INVALID - NOT CITED DETAIL CONTRADICTION","VALID"),IF(G144="UNCLEAR",IF(OR(H144&lt;&gt;"",J144&lt;&gt;"",K144&lt;&gt;"",AND(I144&lt;&gt;"NOT APPLICABLE",I144&lt;&gt;""),AND(L144&lt;&gt;"NOT APPLICABLE",L144&lt;&gt;"")),"INVALID - UNCLEAR DETAIL CONTRADICTION","VALID"),"INVALID - CITATION TOKEN")))))))))</x:f>
      </x:c>
      <x:c r="S144" s="47" t="str">
        <x:f>IF(A144="","",IF(P144&lt;&gt;"SCOPE MATCH",P144,IF(R144&lt;&gt;"VALID",R144,IF(Q144&lt;&gt;"COMPLETE",Q144,IF(G144="UNCLEAR","EVIDENCE INSUFFICIENT - CITATION PRESENCE",IF(G144="NOT CITED","NO CITATION OBSERVED",IF(L144="NOT CHECKED","EVIDENCE INSUFFICIENT - PASSAGE",IF(L144="CONTRADICTS","CITATION SUPPORT CONTRADICTED",IF(L144="ORPHAN / CIRCULAR","EVIDENCE INSUFFICIENT - PROVENANCE",IF(L144="STALE / JURISDICTION MISMATCH","CITATION SUPPORT STALE / MISMATCHED",IF(L144="CONTEXT","CITATION CONTEXT ONLY",IF(L144="PARTIAL","CITATION SUPPORT PARTIAL",IF(AND(L144="ENTAILS",N144="REPRODUCED"),"REPEATABLE WITHIN SAMPLE",IF(AND(L144="ENTAILS",N144="NOT REPRODUCED"),"CITATION SUPPORT VERIFIED - NOT REPRODUCED",IF(L144="ENTAILS","CITATION SUPPORT VERIFIED","EVIDENCE INSUFFICIENT")))))))))))))))</x:f>
      </x:c>
      <x:c r="T144" s="47" t="str">
        <x:f>IF(A144="","",IF(OR(LEFT(S144,21)="EVIDENCE INSUFFICIENT",LEFT(S144,7)="INVALID"),"NOT READY","READY"))</x:f>
      </x:c>
    </x:row>
    <x:row r="145">
      <x:c r="A145" s="39"/>
      <x:c r="B145" s="39"/>
      <x:c r="C145" s="39"/>
      <x:c r="D145" s="39"/>
      <x:c r="E145" s="52"/>
      <x:c r="F145" s="39"/>
      <x:c r="G145" s="39"/>
      <x:c r="H145" s="39"/>
      <x:c r="I145" s="39"/>
      <x:c r="J145" s="39"/>
      <x:c r="K145" s="39"/>
      <x:c r="L145" s="39"/>
      <x:c r="M145" s="39"/>
      <x:c r="N145" s="39"/>
      <x:c r="O145" s="39"/>
      <x:c r="P145" s="47" t="str">
        <x:f>IF(A145="","",IF(OR(B145="",C145="",D145="",E145=""),"EVIDENCE INSUFFICIENT - SCOPE FIELD",IF(AND(C145=START!$B$6,D145=START!$B$7,E145&gt;=START!$B$8,E145&lt;=START!$B$9),"SCOPE MATCH","INVALID - OUT OF SCOPE")))</x:f>
      </x:c>
      <x:c r="Q145" s="47" t="str">
        <x:f>IF(A145="","",IF(OR(B145="",C145="",D145="",E145="",F145="",G145="",M145="",N145="",O145=""),"EVIDENCE INSUFFICIENT - REQUIRED FIELD",IF(G145="CITED",IF(H145="","EVIDENCE INSUFFICIENT - CITED URL",IF(OR(I145="",I145="UNRESOLVED"),"EVIDENCE INSUFFICIENT - SOURCE ROLE",IF(OR(J145="",K145="",L145=""),"EVIDENCE INSUFFICIENT - PASSAGE","COMPLETE"))),IF(OR(G145="NOT CITED",G145="UNCLEAR"),"COMPLETE","EVIDENCE INSUFFICIENT - CITATION STATUS"))))</x:f>
      </x:c>
      <x:c r="R145" s="47" t="str">
        <x:f>IF(A145="","",IF(NOT(OR(EXACT(C145,"Google Search AI features"),EXACT(C145,"Bing / Microsoft AI experiences"),EXACT(C145,"ChatGPT search"),EXACT(C145,"Other observed answer surface"))),"INVALID - PLATFORM TOKEN",IF(NOT(OR(EXACT(G145,"CITED"),EXACT(G145,"NOT CITED"),EXACT(G145,"UNCLEAR"))),"INVALID - CITATION TOKEN",IF(NOT(OR(EXACT(M145,"MENTIONED"),EXACT(M145,"NOT MENTIONED"),EXACT(M145,"UNCLEAR"))),"INVALID - MENTION TOKEN",IF(NOT(OR(EXACT(N145,"REPRODUCED"),EXACT(N145,"NOT REPRODUCED"),EXACT(N145,"NOT RETESTED"))),"INVALID - REPRODUCTION TOKEN",IF(COUNTIF($A$6:$A$205,A145)&gt;1,"INVALID - DUPLICATE ID",IF(G145="CITED",IF(AND(I145&lt;&gt;"",NOT(OR(EXACT(I145,"OFFICIAL / FIRST-PARTY AUTHORITY"),EXACT(I145,"PRIMARY EVIDENCE"),EXACT(I145,"SPECIALIST INTERPRETATION"),EXACT(I145,"PUBLISHER / REFERENCE"),EXACT(I145,"COMMERCIAL SOURCE"),EXACT(I145,"COMMUNITY / WITNESS"),EXACT(I145,"DIRECTORY / MARKETPLACE"),EXACT(I145,"UNRESOLVED"),EXACT(I145,"NOT APPLICABLE")))),"INVALID - SOURCE ROLE TOKEN",IF(AND(L145&lt;&gt;"",NOT(OR(EXACT(L145,"ENTAILS"),EXACT(L145,"PARTIAL"),EXACT(L145,"CONTEXT"),EXACT(L145,"CONTRADICTS"),EXACT(L145,"STALE / JURISDICTION MISMATCH"),EXACT(L145,"ORPHAN / CIRCULAR"),EXACT(L145,"NOT CHECKED"),EXACT(L145,"NOT APPLICABLE")))),"INVALID - SUPPORT TOKEN",IF(OR(I145="NOT APPLICABLE",L145="NOT APPLICABLE"),"INVALID - CITED DETAIL CONTRADICTION","VALID"))),IF(G145="NOT CITED",IF(OR(H145&lt;&gt;"",J145&lt;&gt;"",K145&lt;&gt;"",AND(I145&lt;&gt;"NOT APPLICABLE",I145&lt;&gt;""),AND(L145&lt;&gt;"NOT APPLICABLE",L145&lt;&gt;"")),"INVALID - NOT CITED DETAIL CONTRADICTION","VALID"),IF(G145="UNCLEAR",IF(OR(H145&lt;&gt;"",J145&lt;&gt;"",K145&lt;&gt;"",AND(I145&lt;&gt;"NOT APPLICABLE",I145&lt;&gt;""),AND(L145&lt;&gt;"NOT APPLICABLE",L145&lt;&gt;"")),"INVALID - UNCLEAR DETAIL CONTRADICTION","VALID"),"INVALID - CITATION TOKEN")))))))))</x:f>
      </x:c>
      <x:c r="S145" s="47" t="str">
        <x:f>IF(A145="","",IF(P145&lt;&gt;"SCOPE MATCH",P145,IF(R145&lt;&gt;"VALID",R145,IF(Q145&lt;&gt;"COMPLETE",Q145,IF(G145="UNCLEAR","EVIDENCE INSUFFICIENT - CITATION PRESENCE",IF(G145="NOT CITED","NO CITATION OBSERVED",IF(L145="NOT CHECKED","EVIDENCE INSUFFICIENT - PASSAGE",IF(L145="CONTRADICTS","CITATION SUPPORT CONTRADICTED",IF(L145="ORPHAN / CIRCULAR","EVIDENCE INSUFFICIENT - PROVENANCE",IF(L145="STALE / JURISDICTION MISMATCH","CITATION SUPPORT STALE / MISMATCHED",IF(L145="CONTEXT","CITATION CONTEXT ONLY",IF(L145="PARTIAL","CITATION SUPPORT PARTIAL",IF(AND(L145="ENTAILS",N145="REPRODUCED"),"REPEATABLE WITHIN SAMPLE",IF(AND(L145="ENTAILS",N145="NOT REPRODUCED"),"CITATION SUPPORT VERIFIED - NOT REPRODUCED",IF(L145="ENTAILS","CITATION SUPPORT VERIFIED","EVIDENCE INSUFFICIENT")))))))))))))))</x:f>
      </x:c>
      <x:c r="T145" s="47" t="str">
        <x:f>IF(A145="","",IF(OR(LEFT(S145,21)="EVIDENCE INSUFFICIENT",LEFT(S145,7)="INVALID"),"NOT READY","READY"))</x:f>
      </x:c>
    </x:row>
    <x:row r="146">
      <x:c r="A146" s="39"/>
      <x:c r="B146" s="39"/>
      <x:c r="C146" s="39"/>
      <x:c r="D146" s="39"/>
      <x:c r="E146" s="52"/>
      <x:c r="F146" s="39"/>
      <x:c r="G146" s="39"/>
      <x:c r="H146" s="39"/>
      <x:c r="I146" s="39"/>
      <x:c r="J146" s="39"/>
      <x:c r="K146" s="39"/>
      <x:c r="L146" s="39"/>
      <x:c r="M146" s="39"/>
      <x:c r="N146" s="39"/>
      <x:c r="O146" s="39"/>
      <x:c r="P146" s="47" t="str">
        <x:f>IF(A146="","",IF(OR(B146="",C146="",D146="",E146=""),"EVIDENCE INSUFFICIENT - SCOPE FIELD",IF(AND(C146=START!$B$6,D146=START!$B$7,E146&gt;=START!$B$8,E146&lt;=START!$B$9),"SCOPE MATCH","INVALID - OUT OF SCOPE")))</x:f>
      </x:c>
      <x:c r="Q146" s="47" t="str">
        <x:f>IF(A146="","",IF(OR(B146="",C146="",D146="",E146="",F146="",G146="",M146="",N146="",O146=""),"EVIDENCE INSUFFICIENT - REQUIRED FIELD",IF(G146="CITED",IF(H146="","EVIDENCE INSUFFICIENT - CITED URL",IF(OR(I146="",I146="UNRESOLVED"),"EVIDENCE INSUFFICIENT - SOURCE ROLE",IF(OR(J146="",K146="",L146=""),"EVIDENCE INSUFFICIENT - PASSAGE","COMPLETE"))),IF(OR(G146="NOT CITED",G146="UNCLEAR"),"COMPLETE","EVIDENCE INSUFFICIENT - CITATION STATUS"))))</x:f>
      </x:c>
      <x:c r="R146" s="47" t="str">
        <x:f>IF(A146="","",IF(NOT(OR(EXACT(C146,"Google Search AI features"),EXACT(C146,"Bing / Microsoft AI experiences"),EXACT(C146,"ChatGPT search"),EXACT(C146,"Other observed answer surface"))),"INVALID - PLATFORM TOKEN",IF(NOT(OR(EXACT(G146,"CITED"),EXACT(G146,"NOT CITED"),EXACT(G146,"UNCLEAR"))),"INVALID - CITATION TOKEN",IF(NOT(OR(EXACT(M146,"MENTIONED"),EXACT(M146,"NOT MENTIONED"),EXACT(M146,"UNCLEAR"))),"INVALID - MENTION TOKEN",IF(NOT(OR(EXACT(N146,"REPRODUCED"),EXACT(N146,"NOT REPRODUCED"),EXACT(N146,"NOT RETESTED"))),"INVALID - REPRODUCTION TOKEN",IF(COUNTIF($A$6:$A$205,A146)&gt;1,"INVALID - DUPLICATE ID",IF(G146="CITED",IF(AND(I146&lt;&gt;"",NOT(OR(EXACT(I146,"OFFICIAL / FIRST-PARTY AUTHORITY"),EXACT(I146,"PRIMARY EVIDENCE"),EXACT(I146,"SPECIALIST INTERPRETATION"),EXACT(I146,"PUBLISHER / REFERENCE"),EXACT(I146,"COMMERCIAL SOURCE"),EXACT(I146,"COMMUNITY / WITNESS"),EXACT(I146,"DIRECTORY / MARKETPLACE"),EXACT(I146,"UNRESOLVED"),EXACT(I146,"NOT APPLICABLE")))),"INVALID - SOURCE ROLE TOKEN",IF(AND(L146&lt;&gt;"",NOT(OR(EXACT(L146,"ENTAILS"),EXACT(L146,"PARTIAL"),EXACT(L146,"CONTEXT"),EXACT(L146,"CONTRADICTS"),EXACT(L146,"STALE / JURISDICTION MISMATCH"),EXACT(L146,"ORPHAN / CIRCULAR"),EXACT(L146,"NOT CHECKED"),EXACT(L146,"NOT APPLICABLE")))),"INVALID - SUPPORT TOKEN",IF(OR(I146="NOT APPLICABLE",L146="NOT APPLICABLE"),"INVALID - CITED DETAIL CONTRADICTION","VALID"))),IF(G146="NOT CITED",IF(OR(H146&lt;&gt;"",J146&lt;&gt;"",K146&lt;&gt;"",AND(I146&lt;&gt;"NOT APPLICABLE",I146&lt;&gt;""),AND(L146&lt;&gt;"NOT APPLICABLE",L146&lt;&gt;"")),"INVALID - NOT CITED DETAIL CONTRADICTION","VALID"),IF(G146="UNCLEAR",IF(OR(H146&lt;&gt;"",J146&lt;&gt;"",K146&lt;&gt;"",AND(I146&lt;&gt;"NOT APPLICABLE",I146&lt;&gt;""),AND(L146&lt;&gt;"NOT APPLICABLE",L146&lt;&gt;"")),"INVALID - UNCLEAR DETAIL CONTRADICTION","VALID"),"INVALID - CITATION TOKEN")))))))))</x:f>
      </x:c>
      <x:c r="S146" s="47" t="str">
        <x:f>IF(A146="","",IF(P146&lt;&gt;"SCOPE MATCH",P146,IF(R146&lt;&gt;"VALID",R146,IF(Q146&lt;&gt;"COMPLETE",Q146,IF(G146="UNCLEAR","EVIDENCE INSUFFICIENT - CITATION PRESENCE",IF(G146="NOT CITED","NO CITATION OBSERVED",IF(L146="NOT CHECKED","EVIDENCE INSUFFICIENT - PASSAGE",IF(L146="CONTRADICTS","CITATION SUPPORT CONTRADICTED",IF(L146="ORPHAN / CIRCULAR","EVIDENCE INSUFFICIENT - PROVENANCE",IF(L146="STALE / JURISDICTION MISMATCH","CITATION SUPPORT STALE / MISMATCHED",IF(L146="CONTEXT","CITATION CONTEXT ONLY",IF(L146="PARTIAL","CITATION SUPPORT PARTIAL",IF(AND(L146="ENTAILS",N146="REPRODUCED"),"REPEATABLE WITHIN SAMPLE",IF(AND(L146="ENTAILS",N146="NOT REPRODUCED"),"CITATION SUPPORT VERIFIED - NOT REPRODUCED",IF(L146="ENTAILS","CITATION SUPPORT VERIFIED","EVIDENCE INSUFFICIENT")))))))))))))))</x:f>
      </x:c>
      <x:c r="T146" s="47" t="str">
        <x:f>IF(A146="","",IF(OR(LEFT(S146,21)="EVIDENCE INSUFFICIENT",LEFT(S146,7)="INVALID"),"NOT READY","READY"))</x:f>
      </x:c>
    </x:row>
    <x:row r="147">
      <x:c r="A147" s="39"/>
      <x:c r="B147" s="39"/>
      <x:c r="C147" s="39"/>
      <x:c r="D147" s="39"/>
      <x:c r="E147" s="52"/>
      <x:c r="F147" s="39"/>
      <x:c r="G147" s="39"/>
      <x:c r="H147" s="39"/>
      <x:c r="I147" s="39"/>
      <x:c r="J147" s="39"/>
      <x:c r="K147" s="39"/>
      <x:c r="L147" s="39"/>
      <x:c r="M147" s="39"/>
      <x:c r="N147" s="39"/>
      <x:c r="O147" s="39"/>
      <x:c r="P147" s="47" t="str">
        <x:f>IF(A147="","",IF(OR(B147="",C147="",D147="",E147=""),"EVIDENCE INSUFFICIENT - SCOPE FIELD",IF(AND(C147=START!$B$6,D147=START!$B$7,E147&gt;=START!$B$8,E147&lt;=START!$B$9),"SCOPE MATCH","INVALID - OUT OF SCOPE")))</x:f>
      </x:c>
      <x:c r="Q147" s="47" t="str">
        <x:f>IF(A147="","",IF(OR(B147="",C147="",D147="",E147="",F147="",G147="",M147="",N147="",O147=""),"EVIDENCE INSUFFICIENT - REQUIRED FIELD",IF(G147="CITED",IF(H147="","EVIDENCE INSUFFICIENT - CITED URL",IF(OR(I147="",I147="UNRESOLVED"),"EVIDENCE INSUFFICIENT - SOURCE ROLE",IF(OR(J147="",K147="",L147=""),"EVIDENCE INSUFFICIENT - PASSAGE","COMPLETE"))),IF(OR(G147="NOT CITED",G147="UNCLEAR"),"COMPLETE","EVIDENCE INSUFFICIENT - CITATION STATUS"))))</x:f>
      </x:c>
      <x:c r="R147" s="47" t="str">
        <x:f>IF(A147="","",IF(NOT(OR(EXACT(C147,"Google Search AI features"),EXACT(C147,"Bing / Microsoft AI experiences"),EXACT(C147,"ChatGPT search"),EXACT(C147,"Other observed answer surface"))),"INVALID - PLATFORM TOKEN",IF(NOT(OR(EXACT(G147,"CITED"),EXACT(G147,"NOT CITED"),EXACT(G147,"UNCLEAR"))),"INVALID - CITATION TOKEN",IF(NOT(OR(EXACT(M147,"MENTIONED"),EXACT(M147,"NOT MENTIONED"),EXACT(M147,"UNCLEAR"))),"INVALID - MENTION TOKEN",IF(NOT(OR(EXACT(N147,"REPRODUCED"),EXACT(N147,"NOT REPRODUCED"),EXACT(N147,"NOT RETESTED"))),"INVALID - REPRODUCTION TOKEN",IF(COUNTIF($A$6:$A$205,A147)&gt;1,"INVALID - DUPLICATE ID",IF(G147="CITED",IF(AND(I147&lt;&gt;"",NOT(OR(EXACT(I147,"OFFICIAL / FIRST-PARTY AUTHORITY"),EXACT(I147,"PRIMARY EVIDENCE"),EXACT(I147,"SPECIALIST INTERPRETATION"),EXACT(I147,"PUBLISHER / REFERENCE"),EXACT(I147,"COMMERCIAL SOURCE"),EXACT(I147,"COMMUNITY / WITNESS"),EXACT(I147,"DIRECTORY / MARKETPLACE"),EXACT(I147,"UNRESOLVED"),EXACT(I147,"NOT APPLICABLE")))),"INVALID - SOURCE ROLE TOKEN",IF(AND(L147&lt;&gt;"",NOT(OR(EXACT(L147,"ENTAILS"),EXACT(L147,"PARTIAL"),EXACT(L147,"CONTEXT"),EXACT(L147,"CONTRADICTS"),EXACT(L147,"STALE / JURISDICTION MISMATCH"),EXACT(L147,"ORPHAN / CIRCULAR"),EXACT(L147,"NOT CHECKED"),EXACT(L147,"NOT APPLICABLE")))),"INVALID - SUPPORT TOKEN",IF(OR(I147="NOT APPLICABLE",L147="NOT APPLICABLE"),"INVALID - CITED DETAIL CONTRADICTION","VALID"))),IF(G147="NOT CITED",IF(OR(H147&lt;&gt;"",J147&lt;&gt;"",K147&lt;&gt;"",AND(I147&lt;&gt;"NOT APPLICABLE",I147&lt;&gt;""),AND(L147&lt;&gt;"NOT APPLICABLE",L147&lt;&gt;"")),"INVALID - NOT CITED DETAIL CONTRADICTION","VALID"),IF(G147="UNCLEAR",IF(OR(H147&lt;&gt;"",J147&lt;&gt;"",K147&lt;&gt;"",AND(I147&lt;&gt;"NOT APPLICABLE",I147&lt;&gt;""),AND(L147&lt;&gt;"NOT APPLICABLE",L147&lt;&gt;"")),"INVALID - UNCLEAR DETAIL CONTRADICTION","VALID"),"INVALID - CITATION TOKEN")))))))))</x:f>
      </x:c>
      <x:c r="S147" s="47" t="str">
        <x:f>IF(A147="","",IF(P147&lt;&gt;"SCOPE MATCH",P147,IF(R147&lt;&gt;"VALID",R147,IF(Q147&lt;&gt;"COMPLETE",Q147,IF(G147="UNCLEAR","EVIDENCE INSUFFICIENT - CITATION PRESENCE",IF(G147="NOT CITED","NO CITATION OBSERVED",IF(L147="NOT CHECKED","EVIDENCE INSUFFICIENT - PASSAGE",IF(L147="CONTRADICTS","CITATION SUPPORT CONTRADICTED",IF(L147="ORPHAN / CIRCULAR","EVIDENCE INSUFFICIENT - PROVENANCE",IF(L147="STALE / JURISDICTION MISMATCH","CITATION SUPPORT STALE / MISMATCHED",IF(L147="CONTEXT","CITATION CONTEXT ONLY",IF(L147="PARTIAL","CITATION SUPPORT PARTIAL",IF(AND(L147="ENTAILS",N147="REPRODUCED"),"REPEATABLE WITHIN SAMPLE",IF(AND(L147="ENTAILS",N147="NOT REPRODUCED"),"CITATION SUPPORT VERIFIED - NOT REPRODUCED",IF(L147="ENTAILS","CITATION SUPPORT VERIFIED","EVIDENCE INSUFFICIENT")))))))))))))))</x:f>
      </x:c>
      <x:c r="T147" s="47" t="str">
        <x:f>IF(A147="","",IF(OR(LEFT(S147,21)="EVIDENCE INSUFFICIENT",LEFT(S147,7)="INVALID"),"NOT READY","READY"))</x:f>
      </x:c>
    </x:row>
    <x:row r="148">
      <x:c r="A148" s="39"/>
      <x:c r="B148" s="39"/>
      <x:c r="C148" s="39"/>
      <x:c r="D148" s="39"/>
      <x:c r="E148" s="52"/>
      <x:c r="F148" s="39"/>
      <x:c r="G148" s="39"/>
      <x:c r="H148" s="39"/>
      <x:c r="I148" s="39"/>
      <x:c r="J148" s="39"/>
      <x:c r="K148" s="39"/>
      <x:c r="L148" s="39"/>
      <x:c r="M148" s="39"/>
      <x:c r="N148" s="39"/>
      <x:c r="O148" s="39"/>
      <x:c r="P148" s="47" t="str">
        <x:f>IF(A148="","",IF(OR(B148="",C148="",D148="",E148=""),"EVIDENCE INSUFFICIENT - SCOPE FIELD",IF(AND(C148=START!$B$6,D148=START!$B$7,E148&gt;=START!$B$8,E148&lt;=START!$B$9),"SCOPE MATCH","INVALID - OUT OF SCOPE")))</x:f>
      </x:c>
      <x:c r="Q148" s="47" t="str">
        <x:f>IF(A148="","",IF(OR(B148="",C148="",D148="",E148="",F148="",G148="",M148="",N148="",O148=""),"EVIDENCE INSUFFICIENT - REQUIRED FIELD",IF(G148="CITED",IF(H148="","EVIDENCE INSUFFICIENT - CITED URL",IF(OR(I148="",I148="UNRESOLVED"),"EVIDENCE INSUFFICIENT - SOURCE ROLE",IF(OR(J148="",K148="",L148=""),"EVIDENCE INSUFFICIENT - PASSAGE","COMPLETE"))),IF(OR(G148="NOT CITED",G148="UNCLEAR"),"COMPLETE","EVIDENCE INSUFFICIENT - CITATION STATUS"))))</x:f>
      </x:c>
      <x:c r="R148" s="47" t="str">
        <x:f>IF(A148="","",IF(NOT(OR(EXACT(C148,"Google Search AI features"),EXACT(C148,"Bing / Microsoft AI experiences"),EXACT(C148,"ChatGPT search"),EXACT(C148,"Other observed answer surface"))),"INVALID - PLATFORM TOKEN",IF(NOT(OR(EXACT(G148,"CITED"),EXACT(G148,"NOT CITED"),EXACT(G148,"UNCLEAR"))),"INVALID - CITATION TOKEN",IF(NOT(OR(EXACT(M148,"MENTIONED"),EXACT(M148,"NOT MENTIONED"),EXACT(M148,"UNCLEAR"))),"INVALID - MENTION TOKEN",IF(NOT(OR(EXACT(N148,"REPRODUCED"),EXACT(N148,"NOT REPRODUCED"),EXACT(N148,"NOT RETESTED"))),"INVALID - REPRODUCTION TOKEN",IF(COUNTIF($A$6:$A$205,A148)&gt;1,"INVALID - DUPLICATE ID",IF(G148="CITED",IF(AND(I148&lt;&gt;"",NOT(OR(EXACT(I148,"OFFICIAL / FIRST-PARTY AUTHORITY"),EXACT(I148,"PRIMARY EVIDENCE"),EXACT(I148,"SPECIALIST INTERPRETATION"),EXACT(I148,"PUBLISHER / REFERENCE"),EXACT(I148,"COMMERCIAL SOURCE"),EXACT(I148,"COMMUNITY / WITNESS"),EXACT(I148,"DIRECTORY / MARKETPLACE"),EXACT(I148,"UNRESOLVED"),EXACT(I148,"NOT APPLICABLE")))),"INVALID - SOURCE ROLE TOKEN",IF(AND(L148&lt;&gt;"",NOT(OR(EXACT(L148,"ENTAILS"),EXACT(L148,"PARTIAL"),EXACT(L148,"CONTEXT"),EXACT(L148,"CONTRADICTS"),EXACT(L148,"STALE / JURISDICTION MISMATCH"),EXACT(L148,"ORPHAN / CIRCULAR"),EXACT(L148,"NOT CHECKED"),EXACT(L148,"NOT APPLICABLE")))),"INVALID - SUPPORT TOKEN",IF(OR(I148="NOT APPLICABLE",L148="NOT APPLICABLE"),"INVALID - CITED DETAIL CONTRADICTION","VALID"))),IF(G148="NOT CITED",IF(OR(H148&lt;&gt;"",J148&lt;&gt;"",K148&lt;&gt;"",AND(I148&lt;&gt;"NOT APPLICABLE",I148&lt;&gt;""),AND(L148&lt;&gt;"NOT APPLICABLE",L148&lt;&gt;"")),"INVALID - NOT CITED DETAIL CONTRADICTION","VALID"),IF(G148="UNCLEAR",IF(OR(H148&lt;&gt;"",J148&lt;&gt;"",K148&lt;&gt;"",AND(I148&lt;&gt;"NOT APPLICABLE",I148&lt;&gt;""),AND(L148&lt;&gt;"NOT APPLICABLE",L148&lt;&gt;"")),"INVALID - UNCLEAR DETAIL CONTRADICTION","VALID"),"INVALID - CITATION TOKEN")))))))))</x:f>
      </x:c>
      <x:c r="S148" s="47" t="str">
        <x:f>IF(A148="","",IF(P148&lt;&gt;"SCOPE MATCH",P148,IF(R148&lt;&gt;"VALID",R148,IF(Q148&lt;&gt;"COMPLETE",Q148,IF(G148="UNCLEAR","EVIDENCE INSUFFICIENT - CITATION PRESENCE",IF(G148="NOT CITED","NO CITATION OBSERVED",IF(L148="NOT CHECKED","EVIDENCE INSUFFICIENT - PASSAGE",IF(L148="CONTRADICTS","CITATION SUPPORT CONTRADICTED",IF(L148="ORPHAN / CIRCULAR","EVIDENCE INSUFFICIENT - PROVENANCE",IF(L148="STALE / JURISDICTION MISMATCH","CITATION SUPPORT STALE / MISMATCHED",IF(L148="CONTEXT","CITATION CONTEXT ONLY",IF(L148="PARTIAL","CITATION SUPPORT PARTIAL",IF(AND(L148="ENTAILS",N148="REPRODUCED"),"REPEATABLE WITHIN SAMPLE",IF(AND(L148="ENTAILS",N148="NOT REPRODUCED"),"CITATION SUPPORT VERIFIED - NOT REPRODUCED",IF(L148="ENTAILS","CITATION SUPPORT VERIFIED","EVIDENCE INSUFFICIENT")))))))))))))))</x:f>
      </x:c>
      <x:c r="T148" s="47" t="str">
        <x:f>IF(A148="","",IF(OR(LEFT(S148,21)="EVIDENCE INSUFFICIENT",LEFT(S148,7)="INVALID"),"NOT READY","READY"))</x:f>
      </x:c>
    </x:row>
    <x:row r="149">
      <x:c r="A149" s="39"/>
      <x:c r="B149" s="39"/>
      <x:c r="C149" s="39"/>
      <x:c r="D149" s="39"/>
      <x:c r="E149" s="52"/>
      <x:c r="F149" s="39"/>
      <x:c r="G149" s="39"/>
      <x:c r="H149" s="39"/>
      <x:c r="I149" s="39"/>
      <x:c r="J149" s="39"/>
      <x:c r="K149" s="39"/>
      <x:c r="L149" s="39"/>
      <x:c r="M149" s="39"/>
      <x:c r="N149" s="39"/>
      <x:c r="O149" s="39"/>
      <x:c r="P149" s="47" t="str">
        <x:f>IF(A149="","",IF(OR(B149="",C149="",D149="",E149=""),"EVIDENCE INSUFFICIENT - SCOPE FIELD",IF(AND(C149=START!$B$6,D149=START!$B$7,E149&gt;=START!$B$8,E149&lt;=START!$B$9),"SCOPE MATCH","INVALID - OUT OF SCOPE")))</x:f>
      </x:c>
      <x:c r="Q149" s="47" t="str">
        <x:f>IF(A149="","",IF(OR(B149="",C149="",D149="",E149="",F149="",G149="",M149="",N149="",O149=""),"EVIDENCE INSUFFICIENT - REQUIRED FIELD",IF(G149="CITED",IF(H149="","EVIDENCE INSUFFICIENT - CITED URL",IF(OR(I149="",I149="UNRESOLVED"),"EVIDENCE INSUFFICIENT - SOURCE ROLE",IF(OR(J149="",K149="",L149=""),"EVIDENCE INSUFFICIENT - PASSAGE","COMPLETE"))),IF(OR(G149="NOT CITED",G149="UNCLEAR"),"COMPLETE","EVIDENCE INSUFFICIENT - CITATION STATUS"))))</x:f>
      </x:c>
      <x:c r="R149" s="47" t="str">
        <x:f>IF(A149="","",IF(NOT(OR(EXACT(C149,"Google Search AI features"),EXACT(C149,"Bing / Microsoft AI experiences"),EXACT(C149,"ChatGPT search"),EXACT(C149,"Other observed answer surface"))),"INVALID - PLATFORM TOKEN",IF(NOT(OR(EXACT(G149,"CITED"),EXACT(G149,"NOT CITED"),EXACT(G149,"UNCLEAR"))),"INVALID - CITATION TOKEN",IF(NOT(OR(EXACT(M149,"MENTIONED"),EXACT(M149,"NOT MENTIONED"),EXACT(M149,"UNCLEAR"))),"INVALID - MENTION TOKEN",IF(NOT(OR(EXACT(N149,"REPRODUCED"),EXACT(N149,"NOT REPRODUCED"),EXACT(N149,"NOT RETESTED"))),"INVALID - REPRODUCTION TOKEN",IF(COUNTIF($A$6:$A$205,A149)&gt;1,"INVALID - DUPLICATE ID",IF(G149="CITED",IF(AND(I149&lt;&gt;"",NOT(OR(EXACT(I149,"OFFICIAL / FIRST-PARTY AUTHORITY"),EXACT(I149,"PRIMARY EVIDENCE"),EXACT(I149,"SPECIALIST INTERPRETATION"),EXACT(I149,"PUBLISHER / REFERENCE"),EXACT(I149,"COMMERCIAL SOURCE"),EXACT(I149,"COMMUNITY / WITNESS"),EXACT(I149,"DIRECTORY / MARKETPLACE"),EXACT(I149,"UNRESOLVED"),EXACT(I149,"NOT APPLICABLE")))),"INVALID - SOURCE ROLE TOKEN",IF(AND(L149&lt;&gt;"",NOT(OR(EXACT(L149,"ENTAILS"),EXACT(L149,"PARTIAL"),EXACT(L149,"CONTEXT"),EXACT(L149,"CONTRADICTS"),EXACT(L149,"STALE / JURISDICTION MISMATCH"),EXACT(L149,"ORPHAN / CIRCULAR"),EXACT(L149,"NOT CHECKED"),EXACT(L149,"NOT APPLICABLE")))),"INVALID - SUPPORT TOKEN",IF(OR(I149="NOT APPLICABLE",L149="NOT APPLICABLE"),"INVALID - CITED DETAIL CONTRADICTION","VALID"))),IF(G149="NOT CITED",IF(OR(H149&lt;&gt;"",J149&lt;&gt;"",K149&lt;&gt;"",AND(I149&lt;&gt;"NOT APPLICABLE",I149&lt;&gt;""),AND(L149&lt;&gt;"NOT APPLICABLE",L149&lt;&gt;"")),"INVALID - NOT CITED DETAIL CONTRADICTION","VALID"),IF(G149="UNCLEAR",IF(OR(H149&lt;&gt;"",J149&lt;&gt;"",K149&lt;&gt;"",AND(I149&lt;&gt;"NOT APPLICABLE",I149&lt;&gt;""),AND(L149&lt;&gt;"NOT APPLICABLE",L149&lt;&gt;"")),"INVALID - UNCLEAR DETAIL CONTRADICTION","VALID"),"INVALID - CITATION TOKEN")))))))))</x:f>
      </x:c>
      <x:c r="S149" s="47" t="str">
        <x:f>IF(A149="","",IF(P149&lt;&gt;"SCOPE MATCH",P149,IF(R149&lt;&gt;"VALID",R149,IF(Q149&lt;&gt;"COMPLETE",Q149,IF(G149="UNCLEAR","EVIDENCE INSUFFICIENT - CITATION PRESENCE",IF(G149="NOT CITED","NO CITATION OBSERVED",IF(L149="NOT CHECKED","EVIDENCE INSUFFICIENT - PASSAGE",IF(L149="CONTRADICTS","CITATION SUPPORT CONTRADICTED",IF(L149="ORPHAN / CIRCULAR","EVIDENCE INSUFFICIENT - PROVENANCE",IF(L149="STALE / JURISDICTION MISMATCH","CITATION SUPPORT STALE / MISMATCHED",IF(L149="CONTEXT","CITATION CONTEXT ONLY",IF(L149="PARTIAL","CITATION SUPPORT PARTIAL",IF(AND(L149="ENTAILS",N149="REPRODUCED"),"REPEATABLE WITHIN SAMPLE",IF(AND(L149="ENTAILS",N149="NOT REPRODUCED"),"CITATION SUPPORT VERIFIED - NOT REPRODUCED",IF(L149="ENTAILS","CITATION SUPPORT VERIFIED","EVIDENCE INSUFFICIENT")))))))))))))))</x:f>
      </x:c>
      <x:c r="T149" s="47" t="str">
        <x:f>IF(A149="","",IF(OR(LEFT(S149,21)="EVIDENCE INSUFFICIENT",LEFT(S149,7)="INVALID"),"NOT READY","READY"))</x:f>
      </x:c>
    </x:row>
    <x:row r="150">
      <x:c r="A150" s="39"/>
      <x:c r="B150" s="39"/>
      <x:c r="C150" s="39"/>
      <x:c r="D150" s="39"/>
      <x:c r="E150" s="52"/>
      <x:c r="F150" s="39"/>
      <x:c r="G150" s="39"/>
      <x:c r="H150" s="39"/>
      <x:c r="I150" s="39"/>
      <x:c r="J150" s="39"/>
      <x:c r="K150" s="39"/>
      <x:c r="L150" s="39"/>
      <x:c r="M150" s="39"/>
      <x:c r="N150" s="39"/>
      <x:c r="O150" s="39"/>
      <x:c r="P150" s="47" t="str">
        <x:f>IF(A150="","",IF(OR(B150="",C150="",D150="",E150=""),"EVIDENCE INSUFFICIENT - SCOPE FIELD",IF(AND(C150=START!$B$6,D150=START!$B$7,E150&gt;=START!$B$8,E150&lt;=START!$B$9),"SCOPE MATCH","INVALID - OUT OF SCOPE")))</x:f>
      </x:c>
      <x:c r="Q150" s="47" t="str">
        <x:f>IF(A150="","",IF(OR(B150="",C150="",D150="",E150="",F150="",G150="",M150="",N150="",O150=""),"EVIDENCE INSUFFICIENT - REQUIRED FIELD",IF(G150="CITED",IF(H150="","EVIDENCE INSUFFICIENT - CITED URL",IF(OR(I150="",I150="UNRESOLVED"),"EVIDENCE INSUFFICIENT - SOURCE ROLE",IF(OR(J150="",K150="",L150=""),"EVIDENCE INSUFFICIENT - PASSAGE","COMPLETE"))),IF(OR(G150="NOT CITED",G150="UNCLEAR"),"COMPLETE","EVIDENCE INSUFFICIENT - CITATION STATUS"))))</x:f>
      </x:c>
      <x:c r="R150" s="47" t="str">
        <x:f>IF(A150="","",IF(NOT(OR(EXACT(C150,"Google Search AI features"),EXACT(C150,"Bing / Microsoft AI experiences"),EXACT(C150,"ChatGPT search"),EXACT(C150,"Other observed answer surface"))),"INVALID - PLATFORM TOKEN",IF(NOT(OR(EXACT(G150,"CITED"),EXACT(G150,"NOT CITED"),EXACT(G150,"UNCLEAR"))),"INVALID - CITATION TOKEN",IF(NOT(OR(EXACT(M150,"MENTIONED"),EXACT(M150,"NOT MENTIONED"),EXACT(M150,"UNCLEAR"))),"INVALID - MENTION TOKEN",IF(NOT(OR(EXACT(N150,"REPRODUCED"),EXACT(N150,"NOT REPRODUCED"),EXACT(N150,"NOT RETESTED"))),"INVALID - REPRODUCTION TOKEN",IF(COUNTIF($A$6:$A$205,A150)&gt;1,"INVALID - DUPLICATE ID",IF(G150="CITED",IF(AND(I150&lt;&gt;"",NOT(OR(EXACT(I150,"OFFICIAL / FIRST-PARTY AUTHORITY"),EXACT(I150,"PRIMARY EVIDENCE"),EXACT(I150,"SPECIALIST INTERPRETATION"),EXACT(I150,"PUBLISHER / REFERENCE"),EXACT(I150,"COMMERCIAL SOURCE"),EXACT(I150,"COMMUNITY / WITNESS"),EXACT(I150,"DIRECTORY / MARKETPLACE"),EXACT(I150,"UNRESOLVED"),EXACT(I150,"NOT APPLICABLE")))),"INVALID - SOURCE ROLE TOKEN",IF(AND(L150&lt;&gt;"",NOT(OR(EXACT(L150,"ENTAILS"),EXACT(L150,"PARTIAL"),EXACT(L150,"CONTEXT"),EXACT(L150,"CONTRADICTS"),EXACT(L150,"STALE / JURISDICTION MISMATCH"),EXACT(L150,"ORPHAN / CIRCULAR"),EXACT(L150,"NOT CHECKED"),EXACT(L150,"NOT APPLICABLE")))),"INVALID - SUPPORT TOKEN",IF(OR(I150="NOT APPLICABLE",L150="NOT APPLICABLE"),"INVALID - CITED DETAIL CONTRADICTION","VALID"))),IF(G150="NOT CITED",IF(OR(H150&lt;&gt;"",J150&lt;&gt;"",K150&lt;&gt;"",AND(I150&lt;&gt;"NOT APPLICABLE",I150&lt;&gt;""),AND(L150&lt;&gt;"NOT APPLICABLE",L150&lt;&gt;"")),"INVALID - NOT CITED DETAIL CONTRADICTION","VALID"),IF(G150="UNCLEAR",IF(OR(H150&lt;&gt;"",J150&lt;&gt;"",K150&lt;&gt;"",AND(I150&lt;&gt;"NOT APPLICABLE",I150&lt;&gt;""),AND(L150&lt;&gt;"NOT APPLICABLE",L150&lt;&gt;"")),"INVALID - UNCLEAR DETAIL CONTRADICTION","VALID"),"INVALID - CITATION TOKEN")))))))))</x:f>
      </x:c>
      <x:c r="S150" s="47" t="str">
        <x:f>IF(A150="","",IF(P150&lt;&gt;"SCOPE MATCH",P150,IF(R150&lt;&gt;"VALID",R150,IF(Q150&lt;&gt;"COMPLETE",Q150,IF(G150="UNCLEAR","EVIDENCE INSUFFICIENT - CITATION PRESENCE",IF(G150="NOT CITED","NO CITATION OBSERVED",IF(L150="NOT CHECKED","EVIDENCE INSUFFICIENT - PASSAGE",IF(L150="CONTRADICTS","CITATION SUPPORT CONTRADICTED",IF(L150="ORPHAN / CIRCULAR","EVIDENCE INSUFFICIENT - PROVENANCE",IF(L150="STALE / JURISDICTION MISMATCH","CITATION SUPPORT STALE / MISMATCHED",IF(L150="CONTEXT","CITATION CONTEXT ONLY",IF(L150="PARTIAL","CITATION SUPPORT PARTIAL",IF(AND(L150="ENTAILS",N150="REPRODUCED"),"REPEATABLE WITHIN SAMPLE",IF(AND(L150="ENTAILS",N150="NOT REPRODUCED"),"CITATION SUPPORT VERIFIED - NOT REPRODUCED",IF(L150="ENTAILS","CITATION SUPPORT VERIFIED","EVIDENCE INSUFFICIENT")))))))))))))))</x:f>
      </x:c>
      <x:c r="T150" s="47" t="str">
        <x:f>IF(A150="","",IF(OR(LEFT(S150,21)="EVIDENCE INSUFFICIENT",LEFT(S150,7)="INVALID"),"NOT READY","READY"))</x:f>
      </x:c>
    </x:row>
    <x:row r="151">
      <x:c r="A151" s="39"/>
      <x:c r="B151" s="39"/>
      <x:c r="C151" s="39"/>
      <x:c r="D151" s="39"/>
      <x:c r="E151" s="52"/>
      <x:c r="F151" s="39"/>
      <x:c r="G151" s="39"/>
      <x:c r="H151" s="39"/>
      <x:c r="I151" s="39"/>
      <x:c r="J151" s="39"/>
      <x:c r="K151" s="39"/>
      <x:c r="L151" s="39"/>
      <x:c r="M151" s="39"/>
      <x:c r="N151" s="39"/>
      <x:c r="O151" s="39"/>
      <x:c r="P151" s="47" t="str">
        <x:f>IF(A151="","",IF(OR(B151="",C151="",D151="",E151=""),"EVIDENCE INSUFFICIENT - SCOPE FIELD",IF(AND(C151=START!$B$6,D151=START!$B$7,E151&gt;=START!$B$8,E151&lt;=START!$B$9),"SCOPE MATCH","INVALID - OUT OF SCOPE")))</x:f>
      </x:c>
      <x:c r="Q151" s="47" t="str">
        <x:f>IF(A151="","",IF(OR(B151="",C151="",D151="",E151="",F151="",G151="",M151="",N151="",O151=""),"EVIDENCE INSUFFICIENT - REQUIRED FIELD",IF(G151="CITED",IF(H151="","EVIDENCE INSUFFICIENT - CITED URL",IF(OR(I151="",I151="UNRESOLVED"),"EVIDENCE INSUFFICIENT - SOURCE ROLE",IF(OR(J151="",K151="",L151=""),"EVIDENCE INSUFFICIENT - PASSAGE","COMPLETE"))),IF(OR(G151="NOT CITED",G151="UNCLEAR"),"COMPLETE","EVIDENCE INSUFFICIENT - CITATION STATUS"))))</x:f>
      </x:c>
      <x:c r="R151" s="47" t="str">
        <x:f>IF(A151="","",IF(NOT(OR(EXACT(C151,"Google Search AI features"),EXACT(C151,"Bing / Microsoft AI experiences"),EXACT(C151,"ChatGPT search"),EXACT(C151,"Other observed answer surface"))),"INVALID - PLATFORM TOKEN",IF(NOT(OR(EXACT(G151,"CITED"),EXACT(G151,"NOT CITED"),EXACT(G151,"UNCLEAR"))),"INVALID - CITATION TOKEN",IF(NOT(OR(EXACT(M151,"MENTIONED"),EXACT(M151,"NOT MENTIONED"),EXACT(M151,"UNCLEAR"))),"INVALID - MENTION TOKEN",IF(NOT(OR(EXACT(N151,"REPRODUCED"),EXACT(N151,"NOT REPRODUCED"),EXACT(N151,"NOT RETESTED"))),"INVALID - REPRODUCTION TOKEN",IF(COUNTIF($A$6:$A$205,A151)&gt;1,"INVALID - DUPLICATE ID",IF(G151="CITED",IF(AND(I151&lt;&gt;"",NOT(OR(EXACT(I151,"OFFICIAL / FIRST-PARTY AUTHORITY"),EXACT(I151,"PRIMARY EVIDENCE"),EXACT(I151,"SPECIALIST INTERPRETATION"),EXACT(I151,"PUBLISHER / REFERENCE"),EXACT(I151,"COMMERCIAL SOURCE"),EXACT(I151,"COMMUNITY / WITNESS"),EXACT(I151,"DIRECTORY / MARKETPLACE"),EXACT(I151,"UNRESOLVED"),EXACT(I151,"NOT APPLICABLE")))),"INVALID - SOURCE ROLE TOKEN",IF(AND(L151&lt;&gt;"",NOT(OR(EXACT(L151,"ENTAILS"),EXACT(L151,"PARTIAL"),EXACT(L151,"CONTEXT"),EXACT(L151,"CONTRADICTS"),EXACT(L151,"STALE / JURISDICTION MISMATCH"),EXACT(L151,"ORPHAN / CIRCULAR"),EXACT(L151,"NOT CHECKED"),EXACT(L151,"NOT APPLICABLE")))),"INVALID - SUPPORT TOKEN",IF(OR(I151="NOT APPLICABLE",L151="NOT APPLICABLE"),"INVALID - CITED DETAIL CONTRADICTION","VALID"))),IF(G151="NOT CITED",IF(OR(H151&lt;&gt;"",J151&lt;&gt;"",K151&lt;&gt;"",AND(I151&lt;&gt;"NOT APPLICABLE",I151&lt;&gt;""),AND(L151&lt;&gt;"NOT APPLICABLE",L151&lt;&gt;"")),"INVALID - NOT CITED DETAIL CONTRADICTION","VALID"),IF(G151="UNCLEAR",IF(OR(H151&lt;&gt;"",J151&lt;&gt;"",K151&lt;&gt;"",AND(I151&lt;&gt;"NOT APPLICABLE",I151&lt;&gt;""),AND(L151&lt;&gt;"NOT APPLICABLE",L151&lt;&gt;"")),"INVALID - UNCLEAR DETAIL CONTRADICTION","VALID"),"INVALID - CITATION TOKEN")))))))))</x:f>
      </x:c>
      <x:c r="S151" s="47" t="str">
        <x:f>IF(A151="","",IF(P151&lt;&gt;"SCOPE MATCH",P151,IF(R151&lt;&gt;"VALID",R151,IF(Q151&lt;&gt;"COMPLETE",Q151,IF(G151="UNCLEAR","EVIDENCE INSUFFICIENT - CITATION PRESENCE",IF(G151="NOT CITED","NO CITATION OBSERVED",IF(L151="NOT CHECKED","EVIDENCE INSUFFICIENT - PASSAGE",IF(L151="CONTRADICTS","CITATION SUPPORT CONTRADICTED",IF(L151="ORPHAN / CIRCULAR","EVIDENCE INSUFFICIENT - PROVENANCE",IF(L151="STALE / JURISDICTION MISMATCH","CITATION SUPPORT STALE / MISMATCHED",IF(L151="CONTEXT","CITATION CONTEXT ONLY",IF(L151="PARTIAL","CITATION SUPPORT PARTIAL",IF(AND(L151="ENTAILS",N151="REPRODUCED"),"REPEATABLE WITHIN SAMPLE",IF(AND(L151="ENTAILS",N151="NOT REPRODUCED"),"CITATION SUPPORT VERIFIED - NOT REPRODUCED",IF(L151="ENTAILS","CITATION SUPPORT VERIFIED","EVIDENCE INSUFFICIENT")))))))))))))))</x:f>
      </x:c>
      <x:c r="T151" s="47" t="str">
        <x:f>IF(A151="","",IF(OR(LEFT(S151,21)="EVIDENCE INSUFFICIENT",LEFT(S151,7)="INVALID"),"NOT READY","READY"))</x:f>
      </x:c>
    </x:row>
    <x:row r="152">
      <x:c r="A152" s="39"/>
      <x:c r="B152" s="39"/>
      <x:c r="C152" s="39"/>
      <x:c r="D152" s="39"/>
      <x:c r="E152" s="52"/>
      <x:c r="F152" s="39"/>
      <x:c r="G152" s="39"/>
      <x:c r="H152" s="39"/>
      <x:c r="I152" s="39"/>
      <x:c r="J152" s="39"/>
      <x:c r="K152" s="39"/>
      <x:c r="L152" s="39"/>
      <x:c r="M152" s="39"/>
      <x:c r="N152" s="39"/>
      <x:c r="O152" s="39"/>
      <x:c r="P152" s="47" t="str">
        <x:f>IF(A152="","",IF(OR(B152="",C152="",D152="",E152=""),"EVIDENCE INSUFFICIENT - SCOPE FIELD",IF(AND(C152=START!$B$6,D152=START!$B$7,E152&gt;=START!$B$8,E152&lt;=START!$B$9),"SCOPE MATCH","INVALID - OUT OF SCOPE")))</x:f>
      </x:c>
      <x:c r="Q152" s="47" t="str">
        <x:f>IF(A152="","",IF(OR(B152="",C152="",D152="",E152="",F152="",G152="",M152="",N152="",O152=""),"EVIDENCE INSUFFICIENT - REQUIRED FIELD",IF(G152="CITED",IF(H152="","EVIDENCE INSUFFICIENT - CITED URL",IF(OR(I152="",I152="UNRESOLVED"),"EVIDENCE INSUFFICIENT - SOURCE ROLE",IF(OR(J152="",K152="",L152=""),"EVIDENCE INSUFFICIENT - PASSAGE","COMPLETE"))),IF(OR(G152="NOT CITED",G152="UNCLEAR"),"COMPLETE","EVIDENCE INSUFFICIENT - CITATION STATUS"))))</x:f>
      </x:c>
      <x:c r="R152" s="47" t="str">
        <x:f>IF(A152="","",IF(NOT(OR(EXACT(C152,"Google Search AI features"),EXACT(C152,"Bing / Microsoft AI experiences"),EXACT(C152,"ChatGPT search"),EXACT(C152,"Other observed answer surface"))),"INVALID - PLATFORM TOKEN",IF(NOT(OR(EXACT(G152,"CITED"),EXACT(G152,"NOT CITED"),EXACT(G152,"UNCLEAR"))),"INVALID - CITATION TOKEN",IF(NOT(OR(EXACT(M152,"MENTIONED"),EXACT(M152,"NOT MENTIONED"),EXACT(M152,"UNCLEAR"))),"INVALID - MENTION TOKEN",IF(NOT(OR(EXACT(N152,"REPRODUCED"),EXACT(N152,"NOT REPRODUCED"),EXACT(N152,"NOT RETESTED"))),"INVALID - REPRODUCTION TOKEN",IF(COUNTIF($A$6:$A$205,A152)&gt;1,"INVALID - DUPLICATE ID",IF(G152="CITED",IF(AND(I152&lt;&gt;"",NOT(OR(EXACT(I152,"OFFICIAL / FIRST-PARTY AUTHORITY"),EXACT(I152,"PRIMARY EVIDENCE"),EXACT(I152,"SPECIALIST INTERPRETATION"),EXACT(I152,"PUBLISHER / REFERENCE"),EXACT(I152,"COMMERCIAL SOURCE"),EXACT(I152,"COMMUNITY / WITNESS"),EXACT(I152,"DIRECTORY / MARKETPLACE"),EXACT(I152,"UNRESOLVED"),EXACT(I152,"NOT APPLICABLE")))),"INVALID - SOURCE ROLE TOKEN",IF(AND(L152&lt;&gt;"",NOT(OR(EXACT(L152,"ENTAILS"),EXACT(L152,"PARTIAL"),EXACT(L152,"CONTEXT"),EXACT(L152,"CONTRADICTS"),EXACT(L152,"STALE / JURISDICTION MISMATCH"),EXACT(L152,"ORPHAN / CIRCULAR"),EXACT(L152,"NOT CHECKED"),EXACT(L152,"NOT APPLICABLE")))),"INVALID - SUPPORT TOKEN",IF(OR(I152="NOT APPLICABLE",L152="NOT APPLICABLE"),"INVALID - CITED DETAIL CONTRADICTION","VALID"))),IF(G152="NOT CITED",IF(OR(H152&lt;&gt;"",J152&lt;&gt;"",K152&lt;&gt;"",AND(I152&lt;&gt;"NOT APPLICABLE",I152&lt;&gt;""),AND(L152&lt;&gt;"NOT APPLICABLE",L152&lt;&gt;"")),"INVALID - NOT CITED DETAIL CONTRADICTION","VALID"),IF(G152="UNCLEAR",IF(OR(H152&lt;&gt;"",J152&lt;&gt;"",K152&lt;&gt;"",AND(I152&lt;&gt;"NOT APPLICABLE",I152&lt;&gt;""),AND(L152&lt;&gt;"NOT APPLICABLE",L152&lt;&gt;"")),"INVALID - UNCLEAR DETAIL CONTRADICTION","VALID"),"INVALID - CITATION TOKEN")))))))))</x:f>
      </x:c>
      <x:c r="S152" s="47" t="str">
        <x:f>IF(A152="","",IF(P152&lt;&gt;"SCOPE MATCH",P152,IF(R152&lt;&gt;"VALID",R152,IF(Q152&lt;&gt;"COMPLETE",Q152,IF(G152="UNCLEAR","EVIDENCE INSUFFICIENT - CITATION PRESENCE",IF(G152="NOT CITED","NO CITATION OBSERVED",IF(L152="NOT CHECKED","EVIDENCE INSUFFICIENT - PASSAGE",IF(L152="CONTRADICTS","CITATION SUPPORT CONTRADICTED",IF(L152="ORPHAN / CIRCULAR","EVIDENCE INSUFFICIENT - PROVENANCE",IF(L152="STALE / JURISDICTION MISMATCH","CITATION SUPPORT STALE / MISMATCHED",IF(L152="CONTEXT","CITATION CONTEXT ONLY",IF(L152="PARTIAL","CITATION SUPPORT PARTIAL",IF(AND(L152="ENTAILS",N152="REPRODUCED"),"REPEATABLE WITHIN SAMPLE",IF(AND(L152="ENTAILS",N152="NOT REPRODUCED"),"CITATION SUPPORT VERIFIED - NOT REPRODUCED",IF(L152="ENTAILS","CITATION SUPPORT VERIFIED","EVIDENCE INSUFFICIENT")))))))))))))))</x:f>
      </x:c>
      <x:c r="T152" s="47" t="str">
        <x:f>IF(A152="","",IF(OR(LEFT(S152,21)="EVIDENCE INSUFFICIENT",LEFT(S152,7)="INVALID"),"NOT READY","READY"))</x:f>
      </x:c>
    </x:row>
    <x:row r="153">
      <x:c r="A153" s="39"/>
      <x:c r="B153" s="39"/>
      <x:c r="C153" s="39"/>
      <x:c r="D153" s="39"/>
      <x:c r="E153" s="52"/>
      <x:c r="F153" s="39"/>
      <x:c r="G153" s="39"/>
      <x:c r="H153" s="39"/>
      <x:c r="I153" s="39"/>
      <x:c r="J153" s="39"/>
      <x:c r="K153" s="39"/>
      <x:c r="L153" s="39"/>
      <x:c r="M153" s="39"/>
      <x:c r="N153" s="39"/>
      <x:c r="O153" s="39"/>
      <x:c r="P153" s="47" t="str">
        <x:f>IF(A153="","",IF(OR(B153="",C153="",D153="",E153=""),"EVIDENCE INSUFFICIENT - SCOPE FIELD",IF(AND(C153=START!$B$6,D153=START!$B$7,E153&gt;=START!$B$8,E153&lt;=START!$B$9),"SCOPE MATCH","INVALID - OUT OF SCOPE")))</x:f>
      </x:c>
      <x:c r="Q153" s="47" t="str">
        <x:f>IF(A153="","",IF(OR(B153="",C153="",D153="",E153="",F153="",G153="",M153="",N153="",O153=""),"EVIDENCE INSUFFICIENT - REQUIRED FIELD",IF(G153="CITED",IF(H153="","EVIDENCE INSUFFICIENT - CITED URL",IF(OR(I153="",I153="UNRESOLVED"),"EVIDENCE INSUFFICIENT - SOURCE ROLE",IF(OR(J153="",K153="",L153=""),"EVIDENCE INSUFFICIENT - PASSAGE","COMPLETE"))),IF(OR(G153="NOT CITED",G153="UNCLEAR"),"COMPLETE","EVIDENCE INSUFFICIENT - CITATION STATUS"))))</x:f>
      </x:c>
      <x:c r="R153" s="47" t="str">
        <x:f>IF(A153="","",IF(NOT(OR(EXACT(C153,"Google Search AI features"),EXACT(C153,"Bing / Microsoft AI experiences"),EXACT(C153,"ChatGPT search"),EXACT(C153,"Other observed answer surface"))),"INVALID - PLATFORM TOKEN",IF(NOT(OR(EXACT(G153,"CITED"),EXACT(G153,"NOT CITED"),EXACT(G153,"UNCLEAR"))),"INVALID - CITATION TOKEN",IF(NOT(OR(EXACT(M153,"MENTIONED"),EXACT(M153,"NOT MENTIONED"),EXACT(M153,"UNCLEAR"))),"INVALID - MENTION TOKEN",IF(NOT(OR(EXACT(N153,"REPRODUCED"),EXACT(N153,"NOT REPRODUCED"),EXACT(N153,"NOT RETESTED"))),"INVALID - REPRODUCTION TOKEN",IF(COUNTIF($A$6:$A$205,A153)&gt;1,"INVALID - DUPLICATE ID",IF(G153="CITED",IF(AND(I153&lt;&gt;"",NOT(OR(EXACT(I153,"OFFICIAL / FIRST-PARTY AUTHORITY"),EXACT(I153,"PRIMARY EVIDENCE"),EXACT(I153,"SPECIALIST INTERPRETATION"),EXACT(I153,"PUBLISHER / REFERENCE"),EXACT(I153,"COMMERCIAL SOURCE"),EXACT(I153,"COMMUNITY / WITNESS"),EXACT(I153,"DIRECTORY / MARKETPLACE"),EXACT(I153,"UNRESOLVED"),EXACT(I153,"NOT APPLICABLE")))),"INVALID - SOURCE ROLE TOKEN",IF(AND(L153&lt;&gt;"",NOT(OR(EXACT(L153,"ENTAILS"),EXACT(L153,"PARTIAL"),EXACT(L153,"CONTEXT"),EXACT(L153,"CONTRADICTS"),EXACT(L153,"STALE / JURISDICTION MISMATCH"),EXACT(L153,"ORPHAN / CIRCULAR"),EXACT(L153,"NOT CHECKED"),EXACT(L153,"NOT APPLICABLE")))),"INVALID - SUPPORT TOKEN",IF(OR(I153="NOT APPLICABLE",L153="NOT APPLICABLE"),"INVALID - CITED DETAIL CONTRADICTION","VALID"))),IF(G153="NOT CITED",IF(OR(H153&lt;&gt;"",J153&lt;&gt;"",K153&lt;&gt;"",AND(I153&lt;&gt;"NOT APPLICABLE",I153&lt;&gt;""),AND(L153&lt;&gt;"NOT APPLICABLE",L153&lt;&gt;"")),"INVALID - NOT CITED DETAIL CONTRADICTION","VALID"),IF(G153="UNCLEAR",IF(OR(H153&lt;&gt;"",J153&lt;&gt;"",K153&lt;&gt;"",AND(I153&lt;&gt;"NOT APPLICABLE",I153&lt;&gt;""),AND(L153&lt;&gt;"NOT APPLICABLE",L153&lt;&gt;"")),"INVALID - UNCLEAR DETAIL CONTRADICTION","VALID"),"INVALID - CITATION TOKEN")))))))))</x:f>
      </x:c>
      <x:c r="S153" s="47" t="str">
        <x:f>IF(A153="","",IF(P153&lt;&gt;"SCOPE MATCH",P153,IF(R153&lt;&gt;"VALID",R153,IF(Q153&lt;&gt;"COMPLETE",Q153,IF(G153="UNCLEAR","EVIDENCE INSUFFICIENT - CITATION PRESENCE",IF(G153="NOT CITED","NO CITATION OBSERVED",IF(L153="NOT CHECKED","EVIDENCE INSUFFICIENT - PASSAGE",IF(L153="CONTRADICTS","CITATION SUPPORT CONTRADICTED",IF(L153="ORPHAN / CIRCULAR","EVIDENCE INSUFFICIENT - PROVENANCE",IF(L153="STALE / JURISDICTION MISMATCH","CITATION SUPPORT STALE / MISMATCHED",IF(L153="CONTEXT","CITATION CONTEXT ONLY",IF(L153="PARTIAL","CITATION SUPPORT PARTIAL",IF(AND(L153="ENTAILS",N153="REPRODUCED"),"REPEATABLE WITHIN SAMPLE",IF(AND(L153="ENTAILS",N153="NOT REPRODUCED"),"CITATION SUPPORT VERIFIED - NOT REPRODUCED",IF(L153="ENTAILS","CITATION SUPPORT VERIFIED","EVIDENCE INSUFFICIENT")))))))))))))))</x:f>
      </x:c>
      <x:c r="T153" s="47" t="str">
        <x:f>IF(A153="","",IF(OR(LEFT(S153,21)="EVIDENCE INSUFFICIENT",LEFT(S153,7)="INVALID"),"NOT READY","READY"))</x:f>
      </x:c>
    </x:row>
    <x:row r="154">
      <x:c r="A154" s="39"/>
      <x:c r="B154" s="39"/>
      <x:c r="C154" s="39"/>
      <x:c r="D154" s="39"/>
      <x:c r="E154" s="52"/>
      <x:c r="F154" s="39"/>
      <x:c r="G154" s="39"/>
      <x:c r="H154" s="39"/>
      <x:c r="I154" s="39"/>
      <x:c r="J154" s="39"/>
      <x:c r="K154" s="39"/>
      <x:c r="L154" s="39"/>
      <x:c r="M154" s="39"/>
      <x:c r="N154" s="39"/>
      <x:c r="O154" s="39"/>
      <x:c r="P154" s="47" t="str">
        <x:f>IF(A154="","",IF(OR(B154="",C154="",D154="",E154=""),"EVIDENCE INSUFFICIENT - SCOPE FIELD",IF(AND(C154=START!$B$6,D154=START!$B$7,E154&gt;=START!$B$8,E154&lt;=START!$B$9),"SCOPE MATCH","INVALID - OUT OF SCOPE")))</x:f>
      </x:c>
      <x:c r="Q154" s="47" t="str">
        <x:f>IF(A154="","",IF(OR(B154="",C154="",D154="",E154="",F154="",G154="",M154="",N154="",O154=""),"EVIDENCE INSUFFICIENT - REQUIRED FIELD",IF(G154="CITED",IF(H154="","EVIDENCE INSUFFICIENT - CITED URL",IF(OR(I154="",I154="UNRESOLVED"),"EVIDENCE INSUFFICIENT - SOURCE ROLE",IF(OR(J154="",K154="",L154=""),"EVIDENCE INSUFFICIENT - PASSAGE","COMPLETE"))),IF(OR(G154="NOT CITED",G154="UNCLEAR"),"COMPLETE","EVIDENCE INSUFFICIENT - CITATION STATUS"))))</x:f>
      </x:c>
      <x:c r="R154" s="47" t="str">
        <x:f>IF(A154="","",IF(NOT(OR(EXACT(C154,"Google Search AI features"),EXACT(C154,"Bing / Microsoft AI experiences"),EXACT(C154,"ChatGPT search"),EXACT(C154,"Other observed answer surface"))),"INVALID - PLATFORM TOKEN",IF(NOT(OR(EXACT(G154,"CITED"),EXACT(G154,"NOT CITED"),EXACT(G154,"UNCLEAR"))),"INVALID - CITATION TOKEN",IF(NOT(OR(EXACT(M154,"MENTIONED"),EXACT(M154,"NOT MENTIONED"),EXACT(M154,"UNCLEAR"))),"INVALID - MENTION TOKEN",IF(NOT(OR(EXACT(N154,"REPRODUCED"),EXACT(N154,"NOT REPRODUCED"),EXACT(N154,"NOT RETESTED"))),"INVALID - REPRODUCTION TOKEN",IF(COUNTIF($A$6:$A$205,A154)&gt;1,"INVALID - DUPLICATE ID",IF(G154="CITED",IF(AND(I154&lt;&gt;"",NOT(OR(EXACT(I154,"OFFICIAL / FIRST-PARTY AUTHORITY"),EXACT(I154,"PRIMARY EVIDENCE"),EXACT(I154,"SPECIALIST INTERPRETATION"),EXACT(I154,"PUBLISHER / REFERENCE"),EXACT(I154,"COMMERCIAL SOURCE"),EXACT(I154,"COMMUNITY / WITNESS"),EXACT(I154,"DIRECTORY / MARKETPLACE"),EXACT(I154,"UNRESOLVED"),EXACT(I154,"NOT APPLICABLE")))),"INVALID - SOURCE ROLE TOKEN",IF(AND(L154&lt;&gt;"",NOT(OR(EXACT(L154,"ENTAILS"),EXACT(L154,"PARTIAL"),EXACT(L154,"CONTEXT"),EXACT(L154,"CONTRADICTS"),EXACT(L154,"STALE / JURISDICTION MISMATCH"),EXACT(L154,"ORPHAN / CIRCULAR"),EXACT(L154,"NOT CHECKED"),EXACT(L154,"NOT APPLICABLE")))),"INVALID - SUPPORT TOKEN",IF(OR(I154="NOT APPLICABLE",L154="NOT APPLICABLE"),"INVALID - CITED DETAIL CONTRADICTION","VALID"))),IF(G154="NOT CITED",IF(OR(H154&lt;&gt;"",J154&lt;&gt;"",K154&lt;&gt;"",AND(I154&lt;&gt;"NOT APPLICABLE",I154&lt;&gt;""),AND(L154&lt;&gt;"NOT APPLICABLE",L154&lt;&gt;"")),"INVALID - NOT CITED DETAIL CONTRADICTION","VALID"),IF(G154="UNCLEAR",IF(OR(H154&lt;&gt;"",J154&lt;&gt;"",K154&lt;&gt;"",AND(I154&lt;&gt;"NOT APPLICABLE",I154&lt;&gt;""),AND(L154&lt;&gt;"NOT APPLICABLE",L154&lt;&gt;"")),"INVALID - UNCLEAR DETAIL CONTRADICTION","VALID"),"INVALID - CITATION TOKEN")))))))))</x:f>
      </x:c>
      <x:c r="S154" s="47" t="str">
        <x:f>IF(A154="","",IF(P154&lt;&gt;"SCOPE MATCH",P154,IF(R154&lt;&gt;"VALID",R154,IF(Q154&lt;&gt;"COMPLETE",Q154,IF(G154="UNCLEAR","EVIDENCE INSUFFICIENT - CITATION PRESENCE",IF(G154="NOT CITED","NO CITATION OBSERVED",IF(L154="NOT CHECKED","EVIDENCE INSUFFICIENT - PASSAGE",IF(L154="CONTRADICTS","CITATION SUPPORT CONTRADICTED",IF(L154="ORPHAN / CIRCULAR","EVIDENCE INSUFFICIENT - PROVENANCE",IF(L154="STALE / JURISDICTION MISMATCH","CITATION SUPPORT STALE / MISMATCHED",IF(L154="CONTEXT","CITATION CONTEXT ONLY",IF(L154="PARTIAL","CITATION SUPPORT PARTIAL",IF(AND(L154="ENTAILS",N154="REPRODUCED"),"REPEATABLE WITHIN SAMPLE",IF(AND(L154="ENTAILS",N154="NOT REPRODUCED"),"CITATION SUPPORT VERIFIED - NOT REPRODUCED",IF(L154="ENTAILS","CITATION SUPPORT VERIFIED","EVIDENCE INSUFFICIENT")))))))))))))))</x:f>
      </x:c>
      <x:c r="T154" s="47" t="str">
        <x:f>IF(A154="","",IF(OR(LEFT(S154,21)="EVIDENCE INSUFFICIENT",LEFT(S154,7)="INVALID"),"NOT READY","READY"))</x:f>
      </x:c>
    </x:row>
    <x:row r="155">
      <x:c r="A155" s="39"/>
      <x:c r="B155" s="39"/>
      <x:c r="C155" s="39"/>
      <x:c r="D155" s="39"/>
      <x:c r="E155" s="52"/>
      <x:c r="F155" s="39"/>
      <x:c r="G155" s="39"/>
      <x:c r="H155" s="39"/>
      <x:c r="I155" s="39"/>
      <x:c r="J155" s="39"/>
      <x:c r="K155" s="39"/>
      <x:c r="L155" s="39"/>
      <x:c r="M155" s="39"/>
      <x:c r="N155" s="39"/>
      <x:c r="O155" s="39"/>
      <x:c r="P155" s="47" t="str">
        <x:f>IF(A155="","",IF(OR(B155="",C155="",D155="",E155=""),"EVIDENCE INSUFFICIENT - SCOPE FIELD",IF(AND(C155=START!$B$6,D155=START!$B$7,E155&gt;=START!$B$8,E155&lt;=START!$B$9),"SCOPE MATCH","INVALID - OUT OF SCOPE")))</x:f>
      </x:c>
      <x:c r="Q155" s="47" t="str">
        <x:f>IF(A155="","",IF(OR(B155="",C155="",D155="",E155="",F155="",G155="",M155="",N155="",O155=""),"EVIDENCE INSUFFICIENT - REQUIRED FIELD",IF(G155="CITED",IF(H155="","EVIDENCE INSUFFICIENT - CITED URL",IF(OR(I155="",I155="UNRESOLVED"),"EVIDENCE INSUFFICIENT - SOURCE ROLE",IF(OR(J155="",K155="",L155=""),"EVIDENCE INSUFFICIENT - PASSAGE","COMPLETE"))),IF(OR(G155="NOT CITED",G155="UNCLEAR"),"COMPLETE","EVIDENCE INSUFFICIENT - CITATION STATUS"))))</x:f>
      </x:c>
      <x:c r="R155" s="47" t="str">
        <x:f>IF(A155="","",IF(NOT(OR(EXACT(C155,"Google Search AI features"),EXACT(C155,"Bing / Microsoft AI experiences"),EXACT(C155,"ChatGPT search"),EXACT(C155,"Other observed answer surface"))),"INVALID - PLATFORM TOKEN",IF(NOT(OR(EXACT(G155,"CITED"),EXACT(G155,"NOT CITED"),EXACT(G155,"UNCLEAR"))),"INVALID - CITATION TOKEN",IF(NOT(OR(EXACT(M155,"MENTIONED"),EXACT(M155,"NOT MENTIONED"),EXACT(M155,"UNCLEAR"))),"INVALID - MENTION TOKEN",IF(NOT(OR(EXACT(N155,"REPRODUCED"),EXACT(N155,"NOT REPRODUCED"),EXACT(N155,"NOT RETESTED"))),"INVALID - REPRODUCTION TOKEN",IF(COUNTIF($A$6:$A$205,A155)&gt;1,"INVALID - DUPLICATE ID",IF(G155="CITED",IF(AND(I155&lt;&gt;"",NOT(OR(EXACT(I155,"OFFICIAL / FIRST-PARTY AUTHORITY"),EXACT(I155,"PRIMARY EVIDENCE"),EXACT(I155,"SPECIALIST INTERPRETATION"),EXACT(I155,"PUBLISHER / REFERENCE"),EXACT(I155,"COMMERCIAL SOURCE"),EXACT(I155,"COMMUNITY / WITNESS"),EXACT(I155,"DIRECTORY / MARKETPLACE"),EXACT(I155,"UNRESOLVED"),EXACT(I155,"NOT APPLICABLE")))),"INVALID - SOURCE ROLE TOKEN",IF(AND(L155&lt;&gt;"",NOT(OR(EXACT(L155,"ENTAILS"),EXACT(L155,"PARTIAL"),EXACT(L155,"CONTEXT"),EXACT(L155,"CONTRADICTS"),EXACT(L155,"STALE / JURISDICTION MISMATCH"),EXACT(L155,"ORPHAN / CIRCULAR"),EXACT(L155,"NOT CHECKED"),EXACT(L155,"NOT APPLICABLE")))),"INVALID - SUPPORT TOKEN",IF(OR(I155="NOT APPLICABLE",L155="NOT APPLICABLE"),"INVALID - CITED DETAIL CONTRADICTION","VALID"))),IF(G155="NOT CITED",IF(OR(H155&lt;&gt;"",J155&lt;&gt;"",K155&lt;&gt;"",AND(I155&lt;&gt;"NOT APPLICABLE",I155&lt;&gt;""),AND(L155&lt;&gt;"NOT APPLICABLE",L155&lt;&gt;"")),"INVALID - NOT CITED DETAIL CONTRADICTION","VALID"),IF(G155="UNCLEAR",IF(OR(H155&lt;&gt;"",J155&lt;&gt;"",K155&lt;&gt;"",AND(I155&lt;&gt;"NOT APPLICABLE",I155&lt;&gt;""),AND(L155&lt;&gt;"NOT APPLICABLE",L155&lt;&gt;"")),"INVALID - UNCLEAR DETAIL CONTRADICTION","VALID"),"INVALID - CITATION TOKEN")))))))))</x:f>
      </x:c>
      <x:c r="S155" s="47" t="str">
        <x:f>IF(A155="","",IF(P155&lt;&gt;"SCOPE MATCH",P155,IF(R155&lt;&gt;"VALID",R155,IF(Q155&lt;&gt;"COMPLETE",Q155,IF(G155="UNCLEAR","EVIDENCE INSUFFICIENT - CITATION PRESENCE",IF(G155="NOT CITED","NO CITATION OBSERVED",IF(L155="NOT CHECKED","EVIDENCE INSUFFICIENT - PASSAGE",IF(L155="CONTRADICTS","CITATION SUPPORT CONTRADICTED",IF(L155="ORPHAN / CIRCULAR","EVIDENCE INSUFFICIENT - PROVENANCE",IF(L155="STALE / JURISDICTION MISMATCH","CITATION SUPPORT STALE / MISMATCHED",IF(L155="CONTEXT","CITATION CONTEXT ONLY",IF(L155="PARTIAL","CITATION SUPPORT PARTIAL",IF(AND(L155="ENTAILS",N155="REPRODUCED"),"REPEATABLE WITHIN SAMPLE",IF(AND(L155="ENTAILS",N155="NOT REPRODUCED"),"CITATION SUPPORT VERIFIED - NOT REPRODUCED",IF(L155="ENTAILS","CITATION SUPPORT VERIFIED","EVIDENCE INSUFFICIENT")))))))))))))))</x:f>
      </x:c>
      <x:c r="T155" s="47" t="str">
        <x:f>IF(A155="","",IF(OR(LEFT(S155,21)="EVIDENCE INSUFFICIENT",LEFT(S155,7)="INVALID"),"NOT READY","READY"))</x:f>
      </x:c>
    </x:row>
    <x:row r="156">
      <x:c r="A156" s="39"/>
      <x:c r="B156" s="39"/>
      <x:c r="C156" s="39"/>
      <x:c r="D156" s="39"/>
      <x:c r="E156" s="52"/>
      <x:c r="F156" s="39"/>
      <x:c r="G156" s="39"/>
      <x:c r="H156" s="39"/>
      <x:c r="I156" s="39"/>
      <x:c r="J156" s="39"/>
      <x:c r="K156" s="39"/>
      <x:c r="L156" s="39"/>
      <x:c r="M156" s="39"/>
      <x:c r="N156" s="39"/>
      <x:c r="O156" s="39"/>
      <x:c r="P156" s="47" t="str">
        <x:f>IF(A156="","",IF(OR(B156="",C156="",D156="",E156=""),"EVIDENCE INSUFFICIENT - SCOPE FIELD",IF(AND(C156=START!$B$6,D156=START!$B$7,E156&gt;=START!$B$8,E156&lt;=START!$B$9),"SCOPE MATCH","INVALID - OUT OF SCOPE")))</x:f>
      </x:c>
      <x:c r="Q156" s="47" t="str">
        <x:f>IF(A156="","",IF(OR(B156="",C156="",D156="",E156="",F156="",G156="",M156="",N156="",O156=""),"EVIDENCE INSUFFICIENT - REQUIRED FIELD",IF(G156="CITED",IF(H156="","EVIDENCE INSUFFICIENT - CITED URL",IF(OR(I156="",I156="UNRESOLVED"),"EVIDENCE INSUFFICIENT - SOURCE ROLE",IF(OR(J156="",K156="",L156=""),"EVIDENCE INSUFFICIENT - PASSAGE","COMPLETE"))),IF(OR(G156="NOT CITED",G156="UNCLEAR"),"COMPLETE","EVIDENCE INSUFFICIENT - CITATION STATUS"))))</x:f>
      </x:c>
      <x:c r="R156" s="47" t="str">
        <x:f>IF(A156="","",IF(NOT(OR(EXACT(C156,"Google Search AI features"),EXACT(C156,"Bing / Microsoft AI experiences"),EXACT(C156,"ChatGPT search"),EXACT(C156,"Other observed answer surface"))),"INVALID - PLATFORM TOKEN",IF(NOT(OR(EXACT(G156,"CITED"),EXACT(G156,"NOT CITED"),EXACT(G156,"UNCLEAR"))),"INVALID - CITATION TOKEN",IF(NOT(OR(EXACT(M156,"MENTIONED"),EXACT(M156,"NOT MENTIONED"),EXACT(M156,"UNCLEAR"))),"INVALID - MENTION TOKEN",IF(NOT(OR(EXACT(N156,"REPRODUCED"),EXACT(N156,"NOT REPRODUCED"),EXACT(N156,"NOT RETESTED"))),"INVALID - REPRODUCTION TOKEN",IF(COUNTIF($A$6:$A$205,A156)&gt;1,"INVALID - DUPLICATE ID",IF(G156="CITED",IF(AND(I156&lt;&gt;"",NOT(OR(EXACT(I156,"OFFICIAL / FIRST-PARTY AUTHORITY"),EXACT(I156,"PRIMARY EVIDENCE"),EXACT(I156,"SPECIALIST INTERPRETATION"),EXACT(I156,"PUBLISHER / REFERENCE"),EXACT(I156,"COMMERCIAL SOURCE"),EXACT(I156,"COMMUNITY / WITNESS"),EXACT(I156,"DIRECTORY / MARKETPLACE"),EXACT(I156,"UNRESOLVED"),EXACT(I156,"NOT APPLICABLE")))),"INVALID - SOURCE ROLE TOKEN",IF(AND(L156&lt;&gt;"",NOT(OR(EXACT(L156,"ENTAILS"),EXACT(L156,"PARTIAL"),EXACT(L156,"CONTEXT"),EXACT(L156,"CONTRADICTS"),EXACT(L156,"STALE / JURISDICTION MISMATCH"),EXACT(L156,"ORPHAN / CIRCULAR"),EXACT(L156,"NOT CHECKED"),EXACT(L156,"NOT APPLICABLE")))),"INVALID - SUPPORT TOKEN",IF(OR(I156="NOT APPLICABLE",L156="NOT APPLICABLE"),"INVALID - CITED DETAIL CONTRADICTION","VALID"))),IF(G156="NOT CITED",IF(OR(H156&lt;&gt;"",J156&lt;&gt;"",K156&lt;&gt;"",AND(I156&lt;&gt;"NOT APPLICABLE",I156&lt;&gt;""),AND(L156&lt;&gt;"NOT APPLICABLE",L156&lt;&gt;"")),"INVALID - NOT CITED DETAIL CONTRADICTION","VALID"),IF(G156="UNCLEAR",IF(OR(H156&lt;&gt;"",J156&lt;&gt;"",K156&lt;&gt;"",AND(I156&lt;&gt;"NOT APPLICABLE",I156&lt;&gt;""),AND(L156&lt;&gt;"NOT APPLICABLE",L156&lt;&gt;"")),"INVALID - UNCLEAR DETAIL CONTRADICTION","VALID"),"INVALID - CITATION TOKEN")))))))))</x:f>
      </x:c>
      <x:c r="S156" s="47" t="str">
        <x:f>IF(A156="","",IF(P156&lt;&gt;"SCOPE MATCH",P156,IF(R156&lt;&gt;"VALID",R156,IF(Q156&lt;&gt;"COMPLETE",Q156,IF(G156="UNCLEAR","EVIDENCE INSUFFICIENT - CITATION PRESENCE",IF(G156="NOT CITED","NO CITATION OBSERVED",IF(L156="NOT CHECKED","EVIDENCE INSUFFICIENT - PASSAGE",IF(L156="CONTRADICTS","CITATION SUPPORT CONTRADICTED",IF(L156="ORPHAN / CIRCULAR","EVIDENCE INSUFFICIENT - PROVENANCE",IF(L156="STALE / JURISDICTION MISMATCH","CITATION SUPPORT STALE / MISMATCHED",IF(L156="CONTEXT","CITATION CONTEXT ONLY",IF(L156="PARTIAL","CITATION SUPPORT PARTIAL",IF(AND(L156="ENTAILS",N156="REPRODUCED"),"REPEATABLE WITHIN SAMPLE",IF(AND(L156="ENTAILS",N156="NOT REPRODUCED"),"CITATION SUPPORT VERIFIED - NOT REPRODUCED",IF(L156="ENTAILS","CITATION SUPPORT VERIFIED","EVIDENCE INSUFFICIENT")))))))))))))))</x:f>
      </x:c>
      <x:c r="T156" s="47" t="str">
        <x:f>IF(A156="","",IF(OR(LEFT(S156,21)="EVIDENCE INSUFFICIENT",LEFT(S156,7)="INVALID"),"NOT READY","READY"))</x:f>
      </x:c>
    </x:row>
    <x:row r="157">
      <x:c r="A157" s="39"/>
      <x:c r="B157" s="39"/>
      <x:c r="C157" s="39"/>
      <x:c r="D157" s="39"/>
      <x:c r="E157" s="52"/>
      <x:c r="F157" s="39"/>
      <x:c r="G157" s="39"/>
      <x:c r="H157" s="39"/>
      <x:c r="I157" s="39"/>
      <x:c r="J157" s="39"/>
      <x:c r="K157" s="39"/>
      <x:c r="L157" s="39"/>
      <x:c r="M157" s="39"/>
      <x:c r="N157" s="39"/>
      <x:c r="O157" s="39"/>
      <x:c r="P157" s="47" t="str">
        <x:f>IF(A157="","",IF(OR(B157="",C157="",D157="",E157=""),"EVIDENCE INSUFFICIENT - SCOPE FIELD",IF(AND(C157=START!$B$6,D157=START!$B$7,E157&gt;=START!$B$8,E157&lt;=START!$B$9),"SCOPE MATCH","INVALID - OUT OF SCOPE")))</x:f>
      </x:c>
      <x:c r="Q157" s="47" t="str">
        <x:f>IF(A157="","",IF(OR(B157="",C157="",D157="",E157="",F157="",G157="",M157="",N157="",O157=""),"EVIDENCE INSUFFICIENT - REQUIRED FIELD",IF(G157="CITED",IF(H157="","EVIDENCE INSUFFICIENT - CITED URL",IF(OR(I157="",I157="UNRESOLVED"),"EVIDENCE INSUFFICIENT - SOURCE ROLE",IF(OR(J157="",K157="",L157=""),"EVIDENCE INSUFFICIENT - PASSAGE","COMPLETE"))),IF(OR(G157="NOT CITED",G157="UNCLEAR"),"COMPLETE","EVIDENCE INSUFFICIENT - CITATION STATUS"))))</x:f>
      </x:c>
      <x:c r="R157" s="47" t="str">
        <x:f>IF(A157="","",IF(NOT(OR(EXACT(C157,"Google Search AI features"),EXACT(C157,"Bing / Microsoft AI experiences"),EXACT(C157,"ChatGPT search"),EXACT(C157,"Other observed answer surface"))),"INVALID - PLATFORM TOKEN",IF(NOT(OR(EXACT(G157,"CITED"),EXACT(G157,"NOT CITED"),EXACT(G157,"UNCLEAR"))),"INVALID - CITATION TOKEN",IF(NOT(OR(EXACT(M157,"MENTIONED"),EXACT(M157,"NOT MENTIONED"),EXACT(M157,"UNCLEAR"))),"INVALID - MENTION TOKEN",IF(NOT(OR(EXACT(N157,"REPRODUCED"),EXACT(N157,"NOT REPRODUCED"),EXACT(N157,"NOT RETESTED"))),"INVALID - REPRODUCTION TOKEN",IF(COUNTIF($A$6:$A$205,A157)&gt;1,"INVALID - DUPLICATE ID",IF(G157="CITED",IF(AND(I157&lt;&gt;"",NOT(OR(EXACT(I157,"OFFICIAL / FIRST-PARTY AUTHORITY"),EXACT(I157,"PRIMARY EVIDENCE"),EXACT(I157,"SPECIALIST INTERPRETATION"),EXACT(I157,"PUBLISHER / REFERENCE"),EXACT(I157,"COMMERCIAL SOURCE"),EXACT(I157,"COMMUNITY / WITNESS"),EXACT(I157,"DIRECTORY / MARKETPLACE"),EXACT(I157,"UNRESOLVED"),EXACT(I157,"NOT APPLICABLE")))),"INVALID - SOURCE ROLE TOKEN",IF(AND(L157&lt;&gt;"",NOT(OR(EXACT(L157,"ENTAILS"),EXACT(L157,"PARTIAL"),EXACT(L157,"CONTEXT"),EXACT(L157,"CONTRADICTS"),EXACT(L157,"STALE / JURISDICTION MISMATCH"),EXACT(L157,"ORPHAN / CIRCULAR"),EXACT(L157,"NOT CHECKED"),EXACT(L157,"NOT APPLICABLE")))),"INVALID - SUPPORT TOKEN",IF(OR(I157="NOT APPLICABLE",L157="NOT APPLICABLE"),"INVALID - CITED DETAIL CONTRADICTION","VALID"))),IF(G157="NOT CITED",IF(OR(H157&lt;&gt;"",J157&lt;&gt;"",K157&lt;&gt;"",AND(I157&lt;&gt;"NOT APPLICABLE",I157&lt;&gt;""),AND(L157&lt;&gt;"NOT APPLICABLE",L157&lt;&gt;"")),"INVALID - NOT CITED DETAIL CONTRADICTION","VALID"),IF(G157="UNCLEAR",IF(OR(H157&lt;&gt;"",J157&lt;&gt;"",K157&lt;&gt;"",AND(I157&lt;&gt;"NOT APPLICABLE",I157&lt;&gt;""),AND(L157&lt;&gt;"NOT APPLICABLE",L157&lt;&gt;"")),"INVALID - UNCLEAR DETAIL CONTRADICTION","VALID"),"INVALID - CITATION TOKEN")))))))))</x:f>
      </x:c>
      <x:c r="S157" s="47" t="str">
        <x:f>IF(A157="","",IF(P157&lt;&gt;"SCOPE MATCH",P157,IF(R157&lt;&gt;"VALID",R157,IF(Q157&lt;&gt;"COMPLETE",Q157,IF(G157="UNCLEAR","EVIDENCE INSUFFICIENT - CITATION PRESENCE",IF(G157="NOT CITED","NO CITATION OBSERVED",IF(L157="NOT CHECKED","EVIDENCE INSUFFICIENT - PASSAGE",IF(L157="CONTRADICTS","CITATION SUPPORT CONTRADICTED",IF(L157="ORPHAN / CIRCULAR","EVIDENCE INSUFFICIENT - PROVENANCE",IF(L157="STALE / JURISDICTION MISMATCH","CITATION SUPPORT STALE / MISMATCHED",IF(L157="CONTEXT","CITATION CONTEXT ONLY",IF(L157="PARTIAL","CITATION SUPPORT PARTIAL",IF(AND(L157="ENTAILS",N157="REPRODUCED"),"REPEATABLE WITHIN SAMPLE",IF(AND(L157="ENTAILS",N157="NOT REPRODUCED"),"CITATION SUPPORT VERIFIED - NOT REPRODUCED",IF(L157="ENTAILS","CITATION SUPPORT VERIFIED","EVIDENCE INSUFFICIENT")))))))))))))))</x:f>
      </x:c>
      <x:c r="T157" s="47" t="str">
        <x:f>IF(A157="","",IF(OR(LEFT(S157,21)="EVIDENCE INSUFFICIENT",LEFT(S157,7)="INVALID"),"NOT READY","READY"))</x:f>
      </x:c>
    </x:row>
    <x:row r="158">
      <x:c r="A158" s="39"/>
      <x:c r="B158" s="39"/>
      <x:c r="C158" s="39"/>
      <x:c r="D158" s="39"/>
      <x:c r="E158" s="52"/>
      <x:c r="F158" s="39"/>
      <x:c r="G158" s="39"/>
      <x:c r="H158" s="39"/>
      <x:c r="I158" s="39"/>
      <x:c r="J158" s="39"/>
      <x:c r="K158" s="39"/>
      <x:c r="L158" s="39"/>
      <x:c r="M158" s="39"/>
      <x:c r="N158" s="39"/>
      <x:c r="O158" s="39"/>
      <x:c r="P158" s="47" t="str">
        <x:f>IF(A158="","",IF(OR(B158="",C158="",D158="",E158=""),"EVIDENCE INSUFFICIENT - SCOPE FIELD",IF(AND(C158=START!$B$6,D158=START!$B$7,E158&gt;=START!$B$8,E158&lt;=START!$B$9),"SCOPE MATCH","INVALID - OUT OF SCOPE")))</x:f>
      </x:c>
      <x:c r="Q158" s="47" t="str">
        <x:f>IF(A158="","",IF(OR(B158="",C158="",D158="",E158="",F158="",G158="",M158="",N158="",O158=""),"EVIDENCE INSUFFICIENT - REQUIRED FIELD",IF(G158="CITED",IF(H158="","EVIDENCE INSUFFICIENT - CITED URL",IF(OR(I158="",I158="UNRESOLVED"),"EVIDENCE INSUFFICIENT - SOURCE ROLE",IF(OR(J158="",K158="",L158=""),"EVIDENCE INSUFFICIENT - PASSAGE","COMPLETE"))),IF(OR(G158="NOT CITED",G158="UNCLEAR"),"COMPLETE","EVIDENCE INSUFFICIENT - CITATION STATUS"))))</x:f>
      </x:c>
      <x:c r="R158" s="47" t="str">
        <x:f>IF(A158="","",IF(NOT(OR(EXACT(C158,"Google Search AI features"),EXACT(C158,"Bing / Microsoft AI experiences"),EXACT(C158,"ChatGPT search"),EXACT(C158,"Other observed answer surface"))),"INVALID - PLATFORM TOKEN",IF(NOT(OR(EXACT(G158,"CITED"),EXACT(G158,"NOT CITED"),EXACT(G158,"UNCLEAR"))),"INVALID - CITATION TOKEN",IF(NOT(OR(EXACT(M158,"MENTIONED"),EXACT(M158,"NOT MENTIONED"),EXACT(M158,"UNCLEAR"))),"INVALID - MENTION TOKEN",IF(NOT(OR(EXACT(N158,"REPRODUCED"),EXACT(N158,"NOT REPRODUCED"),EXACT(N158,"NOT RETESTED"))),"INVALID - REPRODUCTION TOKEN",IF(COUNTIF($A$6:$A$205,A158)&gt;1,"INVALID - DUPLICATE ID",IF(G158="CITED",IF(AND(I158&lt;&gt;"",NOT(OR(EXACT(I158,"OFFICIAL / FIRST-PARTY AUTHORITY"),EXACT(I158,"PRIMARY EVIDENCE"),EXACT(I158,"SPECIALIST INTERPRETATION"),EXACT(I158,"PUBLISHER / REFERENCE"),EXACT(I158,"COMMERCIAL SOURCE"),EXACT(I158,"COMMUNITY / WITNESS"),EXACT(I158,"DIRECTORY / MARKETPLACE"),EXACT(I158,"UNRESOLVED"),EXACT(I158,"NOT APPLICABLE")))),"INVALID - SOURCE ROLE TOKEN",IF(AND(L158&lt;&gt;"",NOT(OR(EXACT(L158,"ENTAILS"),EXACT(L158,"PARTIAL"),EXACT(L158,"CONTEXT"),EXACT(L158,"CONTRADICTS"),EXACT(L158,"STALE / JURISDICTION MISMATCH"),EXACT(L158,"ORPHAN / CIRCULAR"),EXACT(L158,"NOT CHECKED"),EXACT(L158,"NOT APPLICABLE")))),"INVALID - SUPPORT TOKEN",IF(OR(I158="NOT APPLICABLE",L158="NOT APPLICABLE"),"INVALID - CITED DETAIL CONTRADICTION","VALID"))),IF(G158="NOT CITED",IF(OR(H158&lt;&gt;"",J158&lt;&gt;"",K158&lt;&gt;"",AND(I158&lt;&gt;"NOT APPLICABLE",I158&lt;&gt;""),AND(L158&lt;&gt;"NOT APPLICABLE",L158&lt;&gt;"")),"INVALID - NOT CITED DETAIL CONTRADICTION","VALID"),IF(G158="UNCLEAR",IF(OR(H158&lt;&gt;"",J158&lt;&gt;"",K158&lt;&gt;"",AND(I158&lt;&gt;"NOT APPLICABLE",I158&lt;&gt;""),AND(L158&lt;&gt;"NOT APPLICABLE",L158&lt;&gt;"")),"INVALID - UNCLEAR DETAIL CONTRADICTION","VALID"),"INVALID - CITATION TOKEN")))))))))</x:f>
      </x:c>
      <x:c r="S158" s="47" t="str">
        <x:f>IF(A158="","",IF(P158&lt;&gt;"SCOPE MATCH",P158,IF(R158&lt;&gt;"VALID",R158,IF(Q158&lt;&gt;"COMPLETE",Q158,IF(G158="UNCLEAR","EVIDENCE INSUFFICIENT - CITATION PRESENCE",IF(G158="NOT CITED","NO CITATION OBSERVED",IF(L158="NOT CHECKED","EVIDENCE INSUFFICIENT - PASSAGE",IF(L158="CONTRADICTS","CITATION SUPPORT CONTRADICTED",IF(L158="ORPHAN / CIRCULAR","EVIDENCE INSUFFICIENT - PROVENANCE",IF(L158="STALE / JURISDICTION MISMATCH","CITATION SUPPORT STALE / MISMATCHED",IF(L158="CONTEXT","CITATION CONTEXT ONLY",IF(L158="PARTIAL","CITATION SUPPORT PARTIAL",IF(AND(L158="ENTAILS",N158="REPRODUCED"),"REPEATABLE WITHIN SAMPLE",IF(AND(L158="ENTAILS",N158="NOT REPRODUCED"),"CITATION SUPPORT VERIFIED - NOT REPRODUCED",IF(L158="ENTAILS","CITATION SUPPORT VERIFIED","EVIDENCE INSUFFICIENT")))))))))))))))</x:f>
      </x:c>
      <x:c r="T158" s="47" t="str">
        <x:f>IF(A158="","",IF(OR(LEFT(S158,21)="EVIDENCE INSUFFICIENT",LEFT(S158,7)="INVALID"),"NOT READY","READY"))</x:f>
      </x:c>
    </x:row>
    <x:row r="159">
      <x:c r="A159" s="39"/>
      <x:c r="B159" s="39"/>
      <x:c r="C159" s="39"/>
      <x:c r="D159" s="39"/>
      <x:c r="E159" s="52"/>
      <x:c r="F159" s="39"/>
      <x:c r="G159" s="39"/>
      <x:c r="H159" s="39"/>
      <x:c r="I159" s="39"/>
      <x:c r="J159" s="39"/>
      <x:c r="K159" s="39"/>
      <x:c r="L159" s="39"/>
      <x:c r="M159" s="39"/>
      <x:c r="N159" s="39"/>
      <x:c r="O159" s="39"/>
      <x:c r="P159" s="47" t="str">
        <x:f>IF(A159="","",IF(OR(B159="",C159="",D159="",E159=""),"EVIDENCE INSUFFICIENT - SCOPE FIELD",IF(AND(C159=START!$B$6,D159=START!$B$7,E159&gt;=START!$B$8,E159&lt;=START!$B$9),"SCOPE MATCH","INVALID - OUT OF SCOPE")))</x:f>
      </x:c>
      <x:c r="Q159" s="47" t="str">
        <x:f>IF(A159="","",IF(OR(B159="",C159="",D159="",E159="",F159="",G159="",M159="",N159="",O159=""),"EVIDENCE INSUFFICIENT - REQUIRED FIELD",IF(G159="CITED",IF(H159="","EVIDENCE INSUFFICIENT - CITED URL",IF(OR(I159="",I159="UNRESOLVED"),"EVIDENCE INSUFFICIENT - SOURCE ROLE",IF(OR(J159="",K159="",L159=""),"EVIDENCE INSUFFICIENT - PASSAGE","COMPLETE"))),IF(OR(G159="NOT CITED",G159="UNCLEAR"),"COMPLETE","EVIDENCE INSUFFICIENT - CITATION STATUS"))))</x:f>
      </x:c>
      <x:c r="R159" s="47" t="str">
        <x:f>IF(A159="","",IF(NOT(OR(EXACT(C159,"Google Search AI features"),EXACT(C159,"Bing / Microsoft AI experiences"),EXACT(C159,"ChatGPT search"),EXACT(C159,"Other observed answer surface"))),"INVALID - PLATFORM TOKEN",IF(NOT(OR(EXACT(G159,"CITED"),EXACT(G159,"NOT CITED"),EXACT(G159,"UNCLEAR"))),"INVALID - CITATION TOKEN",IF(NOT(OR(EXACT(M159,"MENTIONED"),EXACT(M159,"NOT MENTIONED"),EXACT(M159,"UNCLEAR"))),"INVALID - MENTION TOKEN",IF(NOT(OR(EXACT(N159,"REPRODUCED"),EXACT(N159,"NOT REPRODUCED"),EXACT(N159,"NOT RETESTED"))),"INVALID - REPRODUCTION TOKEN",IF(COUNTIF($A$6:$A$205,A159)&gt;1,"INVALID - DUPLICATE ID",IF(G159="CITED",IF(AND(I159&lt;&gt;"",NOT(OR(EXACT(I159,"OFFICIAL / FIRST-PARTY AUTHORITY"),EXACT(I159,"PRIMARY EVIDENCE"),EXACT(I159,"SPECIALIST INTERPRETATION"),EXACT(I159,"PUBLISHER / REFERENCE"),EXACT(I159,"COMMERCIAL SOURCE"),EXACT(I159,"COMMUNITY / WITNESS"),EXACT(I159,"DIRECTORY / MARKETPLACE"),EXACT(I159,"UNRESOLVED"),EXACT(I159,"NOT APPLICABLE")))),"INVALID - SOURCE ROLE TOKEN",IF(AND(L159&lt;&gt;"",NOT(OR(EXACT(L159,"ENTAILS"),EXACT(L159,"PARTIAL"),EXACT(L159,"CONTEXT"),EXACT(L159,"CONTRADICTS"),EXACT(L159,"STALE / JURISDICTION MISMATCH"),EXACT(L159,"ORPHAN / CIRCULAR"),EXACT(L159,"NOT CHECKED"),EXACT(L159,"NOT APPLICABLE")))),"INVALID - SUPPORT TOKEN",IF(OR(I159="NOT APPLICABLE",L159="NOT APPLICABLE"),"INVALID - CITED DETAIL CONTRADICTION","VALID"))),IF(G159="NOT CITED",IF(OR(H159&lt;&gt;"",J159&lt;&gt;"",K159&lt;&gt;"",AND(I159&lt;&gt;"NOT APPLICABLE",I159&lt;&gt;""),AND(L159&lt;&gt;"NOT APPLICABLE",L159&lt;&gt;"")),"INVALID - NOT CITED DETAIL CONTRADICTION","VALID"),IF(G159="UNCLEAR",IF(OR(H159&lt;&gt;"",J159&lt;&gt;"",K159&lt;&gt;"",AND(I159&lt;&gt;"NOT APPLICABLE",I159&lt;&gt;""),AND(L159&lt;&gt;"NOT APPLICABLE",L159&lt;&gt;"")),"INVALID - UNCLEAR DETAIL CONTRADICTION","VALID"),"INVALID - CITATION TOKEN")))))))))</x:f>
      </x:c>
      <x:c r="S159" s="47" t="str">
        <x:f>IF(A159="","",IF(P159&lt;&gt;"SCOPE MATCH",P159,IF(R159&lt;&gt;"VALID",R159,IF(Q159&lt;&gt;"COMPLETE",Q159,IF(G159="UNCLEAR","EVIDENCE INSUFFICIENT - CITATION PRESENCE",IF(G159="NOT CITED","NO CITATION OBSERVED",IF(L159="NOT CHECKED","EVIDENCE INSUFFICIENT - PASSAGE",IF(L159="CONTRADICTS","CITATION SUPPORT CONTRADICTED",IF(L159="ORPHAN / CIRCULAR","EVIDENCE INSUFFICIENT - PROVENANCE",IF(L159="STALE / JURISDICTION MISMATCH","CITATION SUPPORT STALE / MISMATCHED",IF(L159="CONTEXT","CITATION CONTEXT ONLY",IF(L159="PARTIAL","CITATION SUPPORT PARTIAL",IF(AND(L159="ENTAILS",N159="REPRODUCED"),"REPEATABLE WITHIN SAMPLE",IF(AND(L159="ENTAILS",N159="NOT REPRODUCED"),"CITATION SUPPORT VERIFIED - NOT REPRODUCED",IF(L159="ENTAILS","CITATION SUPPORT VERIFIED","EVIDENCE INSUFFICIENT")))))))))))))))</x:f>
      </x:c>
      <x:c r="T159" s="47" t="str">
        <x:f>IF(A159="","",IF(OR(LEFT(S159,21)="EVIDENCE INSUFFICIENT",LEFT(S159,7)="INVALID"),"NOT READY","READY"))</x:f>
      </x:c>
    </x:row>
    <x:row r="160">
      <x:c r="A160" s="39"/>
      <x:c r="B160" s="39"/>
      <x:c r="C160" s="39"/>
      <x:c r="D160" s="39"/>
      <x:c r="E160" s="52"/>
      <x:c r="F160" s="39"/>
      <x:c r="G160" s="39"/>
      <x:c r="H160" s="39"/>
      <x:c r="I160" s="39"/>
      <x:c r="J160" s="39"/>
      <x:c r="K160" s="39"/>
      <x:c r="L160" s="39"/>
      <x:c r="M160" s="39"/>
      <x:c r="N160" s="39"/>
      <x:c r="O160" s="39"/>
      <x:c r="P160" s="47" t="str">
        <x:f>IF(A160="","",IF(OR(B160="",C160="",D160="",E160=""),"EVIDENCE INSUFFICIENT - SCOPE FIELD",IF(AND(C160=START!$B$6,D160=START!$B$7,E160&gt;=START!$B$8,E160&lt;=START!$B$9),"SCOPE MATCH","INVALID - OUT OF SCOPE")))</x:f>
      </x:c>
      <x:c r="Q160" s="47" t="str">
        <x:f>IF(A160="","",IF(OR(B160="",C160="",D160="",E160="",F160="",G160="",M160="",N160="",O160=""),"EVIDENCE INSUFFICIENT - REQUIRED FIELD",IF(G160="CITED",IF(H160="","EVIDENCE INSUFFICIENT - CITED URL",IF(OR(I160="",I160="UNRESOLVED"),"EVIDENCE INSUFFICIENT - SOURCE ROLE",IF(OR(J160="",K160="",L160=""),"EVIDENCE INSUFFICIENT - PASSAGE","COMPLETE"))),IF(OR(G160="NOT CITED",G160="UNCLEAR"),"COMPLETE","EVIDENCE INSUFFICIENT - CITATION STATUS"))))</x:f>
      </x:c>
      <x:c r="R160" s="47" t="str">
        <x:f>IF(A160="","",IF(NOT(OR(EXACT(C160,"Google Search AI features"),EXACT(C160,"Bing / Microsoft AI experiences"),EXACT(C160,"ChatGPT search"),EXACT(C160,"Other observed answer surface"))),"INVALID - PLATFORM TOKEN",IF(NOT(OR(EXACT(G160,"CITED"),EXACT(G160,"NOT CITED"),EXACT(G160,"UNCLEAR"))),"INVALID - CITATION TOKEN",IF(NOT(OR(EXACT(M160,"MENTIONED"),EXACT(M160,"NOT MENTIONED"),EXACT(M160,"UNCLEAR"))),"INVALID - MENTION TOKEN",IF(NOT(OR(EXACT(N160,"REPRODUCED"),EXACT(N160,"NOT REPRODUCED"),EXACT(N160,"NOT RETESTED"))),"INVALID - REPRODUCTION TOKEN",IF(COUNTIF($A$6:$A$205,A160)&gt;1,"INVALID - DUPLICATE ID",IF(G160="CITED",IF(AND(I160&lt;&gt;"",NOT(OR(EXACT(I160,"OFFICIAL / FIRST-PARTY AUTHORITY"),EXACT(I160,"PRIMARY EVIDENCE"),EXACT(I160,"SPECIALIST INTERPRETATION"),EXACT(I160,"PUBLISHER / REFERENCE"),EXACT(I160,"COMMERCIAL SOURCE"),EXACT(I160,"COMMUNITY / WITNESS"),EXACT(I160,"DIRECTORY / MARKETPLACE"),EXACT(I160,"UNRESOLVED"),EXACT(I160,"NOT APPLICABLE")))),"INVALID - SOURCE ROLE TOKEN",IF(AND(L160&lt;&gt;"",NOT(OR(EXACT(L160,"ENTAILS"),EXACT(L160,"PARTIAL"),EXACT(L160,"CONTEXT"),EXACT(L160,"CONTRADICTS"),EXACT(L160,"STALE / JURISDICTION MISMATCH"),EXACT(L160,"ORPHAN / CIRCULAR"),EXACT(L160,"NOT CHECKED"),EXACT(L160,"NOT APPLICABLE")))),"INVALID - SUPPORT TOKEN",IF(OR(I160="NOT APPLICABLE",L160="NOT APPLICABLE"),"INVALID - CITED DETAIL CONTRADICTION","VALID"))),IF(G160="NOT CITED",IF(OR(H160&lt;&gt;"",J160&lt;&gt;"",K160&lt;&gt;"",AND(I160&lt;&gt;"NOT APPLICABLE",I160&lt;&gt;""),AND(L160&lt;&gt;"NOT APPLICABLE",L160&lt;&gt;"")),"INVALID - NOT CITED DETAIL CONTRADICTION","VALID"),IF(G160="UNCLEAR",IF(OR(H160&lt;&gt;"",J160&lt;&gt;"",K160&lt;&gt;"",AND(I160&lt;&gt;"NOT APPLICABLE",I160&lt;&gt;""),AND(L160&lt;&gt;"NOT APPLICABLE",L160&lt;&gt;"")),"INVALID - UNCLEAR DETAIL CONTRADICTION","VALID"),"INVALID - CITATION TOKEN")))))))))</x:f>
      </x:c>
      <x:c r="S160" s="47" t="str">
        <x:f>IF(A160="","",IF(P160&lt;&gt;"SCOPE MATCH",P160,IF(R160&lt;&gt;"VALID",R160,IF(Q160&lt;&gt;"COMPLETE",Q160,IF(G160="UNCLEAR","EVIDENCE INSUFFICIENT - CITATION PRESENCE",IF(G160="NOT CITED","NO CITATION OBSERVED",IF(L160="NOT CHECKED","EVIDENCE INSUFFICIENT - PASSAGE",IF(L160="CONTRADICTS","CITATION SUPPORT CONTRADICTED",IF(L160="ORPHAN / CIRCULAR","EVIDENCE INSUFFICIENT - PROVENANCE",IF(L160="STALE / JURISDICTION MISMATCH","CITATION SUPPORT STALE / MISMATCHED",IF(L160="CONTEXT","CITATION CONTEXT ONLY",IF(L160="PARTIAL","CITATION SUPPORT PARTIAL",IF(AND(L160="ENTAILS",N160="REPRODUCED"),"REPEATABLE WITHIN SAMPLE",IF(AND(L160="ENTAILS",N160="NOT REPRODUCED"),"CITATION SUPPORT VERIFIED - NOT REPRODUCED",IF(L160="ENTAILS","CITATION SUPPORT VERIFIED","EVIDENCE INSUFFICIENT")))))))))))))))</x:f>
      </x:c>
      <x:c r="T160" s="47" t="str">
        <x:f>IF(A160="","",IF(OR(LEFT(S160,21)="EVIDENCE INSUFFICIENT",LEFT(S160,7)="INVALID"),"NOT READY","READY"))</x:f>
      </x:c>
    </x:row>
    <x:row r="161">
      <x:c r="A161" s="39"/>
      <x:c r="B161" s="39"/>
      <x:c r="C161" s="39"/>
      <x:c r="D161" s="39"/>
      <x:c r="E161" s="52"/>
      <x:c r="F161" s="39"/>
      <x:c r="G161" s="39"/>
      <x:c r="H161" s="39"/>
      <x:c r="I161" s="39"/>
      <x:c r="J161" s="39"/>
      <x:c r="K161" s="39"/>
      <x:c r="L161" s="39"/>
      <x:c r="M161" s="39"/>
      <x:c r="N161" s="39"/>
      <x:c r="O161" s="39"/>
      <x:c r="P161" s="47" t="str">
        <x:f>IF(A161="","",IF(OR(B161="",C161="",D161="",E161=""),"EVIDENCE INSUFFICIENT - SCOPE FIELD",IF(AND(C161=START!$B$6,D161=START!$B$7,E161&gt;=START!$B$8,E161&lt;=START!$B$9),"SCOPE MATCH","INVALID - OUT OF SCOPE")))</x:f>
      </x:c>
      <x:c r="Q161" s="47" t="str">
        <x:f>IF(A161="","",IF(OR(B161="",C161="",D161="",E161="",F161="",G161="",M161="",N161="",O161=""),"EVIDENCE INSUFFICIENT - REQUIRED FIELD",IF(G161="CITED",IF(H161="","EVIDENCE INSUFFICIENT - CITED URL",IF(OR(I161="",I161="UNRESOLVED"),"EVIDENCE INSUFFICIENT - SOURCE ROLE",IF(OR(J161="",K161="",L161=""),"EVIDENCE INSUFFICIENT - PASSAGE","COMPLETE"))),IF(OR(G161="NOT CITED",G161="UNCLEAR"),"COMPLETE","EVIDENCE INSUFFICIENT - CITATION STATUS"))))</x:f>
      </x:c>
      <x:c r="R161" s="47" t="str">
        <x:f>IF(A161="","",IF(NOT(OR(EXACT(C161,"Google Search AI features"),EXACT(C161,"Bing / Microsoft AI experiences"),EXACT(C161,"ChatGPT search"),EXACT(C161,"Other observed answer surface"))),"INVALID - PLATFORM TOKEN",IF(NOT(OR(EXACT(G161,"CITED"),EXACT(G161,"NOT CITED"),EXACT(G161,"UNCLEAR"))),"INVALID - CITATION TOKEN",IF(NOT(OR(EXACT(M161,"MENTIONED"),EXACT(M161,"NOT MENTIONED"),EXACT(M161,"UNCLEAR"))),"INVALID - MENTION TOKEN",IF(NOT(OR(EXACT(N161,"REPRODUCED"),EXACT(N161,"NOT REPRODUCED"),EXACT(N161,"NOT RETESTED"))),"INVALID - REPRODUCTION TOKEN",IF(COUNTIF($A$6:$A$205,A161)&gt;1,"INVALID - DUPLICATE ID",IF(G161="CITED",IF(AND(I161&lt;&gt;"",NOT(OR(EXACT(I161,"OFFICIAL / FIRST-PARTY AUTHORITY"),EXACT(I161,"PRIMARY EVIDENCE"),EXACT(I161,"SPECIALIST INTERPRETATION"),EXACT(I161,"PUBLISHER / REFERENCE"),EXACT(I161,"COMMERCIAL SOURCE"),EXACT(I161,"COMMUNITY / WITNESS"),EXACT(I161,"DIRECTORY / MARKETPLACE"),EXACT(I161,"UNRESOLVED"),EXACT(I161,"NOT APPLICABLE")))),"INVALID - SOURCE ROLE TOKEN",IF(AND(L161&lt;&gt;"",NOT(OR(EXACT(L161,"ENTAILS"),EXACT(L161,"PARTIAL"),EXACT(L161,"CONTEXT"),EXACT(L161,"CONTRADICTS"),EXACT(L161,"STALE / JURISDICTION MISMATCH"),EXACT(L161,"ORPHAN / CIRCULAR"),EXACT(L161,"NOT CHECKED"),EXACT(L161,"NOT APPLICABLE")))),"INVALID - SUPPORT TOKEN",IF(OR(I161="NOT APPLICABLE",L161="NOT APPLICABLE"),"INVALID - CITED DETAIL CONTRADICTION","VALID"))),IF(G161="NOT CITED",IF(OR(H161&lt;&gt;"",J161&lt;&gt;"",K161&lt;&gt;"",AND(I161&lt;&gt;"NOT APPLICABLE",I161&lt;&gt;""),AND(L161&lt;&gt;"NOT APPLICABLE",L161&lt;&gt;"")),"INVALID - NOT CITED DETAIL CONTRADICTION","VALID"),IF(G161="UNCLEAR",IF(OR(H161&lt;&gt;"",J161&lt;&gt;"",K161&lt;&gt;"",AND(I161&lt;&gt;"NOT APPLICABLE",I161&lt;&gt;""),AND(L161&lt;&gt;"NOT APPLICABLE",L161&lt;&gt;"")),"INVALID - UNCLEAR DETAIL CONTRADICTION","VALID"),"INVALID - CITATION TOKEN")))))))))</x:f>
      </x:c>
      <x:c r="S161" s="47" t="str">
        <x:f>IF(A161="","",IF(P161&lt;&gt;"SCOPE MATCH",P161,IF(R161&lt;&gt;"VALID",R161,IF(Q161&lt;&gt;"COMPLETE",Q161,IF(G161="UNCLEAR","EVIDENCE INSUFFICIENT - CITATION PRESENCE",IF(G161="NOT CITED","NO CITATION OBSERVED",IF(L161="NOT CHECKED","EVIDENCE INSUFFICIENT - PASSAGE",IF(L161="CONTRADICTS","CITATION SUPPORT CONTRADICTED",IF(L161="ORPHAN / CIRCULAR","EVIDENCE INSUFFICIENT - PROVENANCE",IF(L161="STALE / JURISDICTION MISMATCH","CITATION SUPPORT STALE / MISMATCHED",IF(L161="CONTEXT","CITATION CONTEXT ONLY",IF(L161="PARTIAL","CITATION SUPPORT PARTIAL",IF(AND(L161="ENTAILS",N161="REPRODUCED"),"REPEATABLE WITHIN SAMPLE",IF(AND(L161="ENTAILS",N161="NOT REPRODUCED"),"CITATION SUPPORT VERIFIED - NOT REPRODUCED",IF(L161="ENTAILS","CITATION SUPPORT VERIFIED","EVIDENCE INSUFFICIENT")))))))))))))))</x:f>
      </x:c>
      <x:c r="T161" s="47" t="str">
        <x:f>IF(A161="","",IF(OR(LEFT(S161,21)="EVIDENCE INSUFFICIENT",LEFT(S161,7)="INVALID"),"NOT READY","READY"))</x:f>
      </x:c>
    </x:row>
    <x:row r="162">
      <x:c r="A162" s="39"/>
      <x:c r="B162" s="39"/>
      <x:c r="C162" s="39"/>
      <x:c r="D162" s="39"/>
      <x:c r="E162" s="52"/>
      <x:c r="F162" s="39"/>
      <x:c r="G162" s="39"/>
      <x:c r="H162" s="39"/>
      <x:c r="I162" s="39"/>
      <x:c r="J162" s="39"/>
      <x:c r="K162" s="39"/>
      <x:c r="L162" s="39"/>
      <x:c r="M162" s="39"/>
      <x:c r="N162" s="39"/>
      <x:c r="O162" s="39"/>
      <x:c r="P162" s="47" t="str">
        <x:f>IF(A162="","",IF(OR(B162="",C162="",D162="",E162=""),"EVIDENCE INSUFFICIENT - SCOPE FIELD",IF(AND(C162=START!$B$6,D162=START!$B$7,E162&gt;=START!$B$8,E162&lt;=START!$B$9),"SCOPE MATCH","INVALID - OUT OF SCOPE")))</x:f>
      </x:c>
      <x:c r="Q162" s="47" t="str">
        <x:f>IF(A162="","",IF(OR(B162="",C162="",D162="",E162="",F162="",G162="",M162="",N162="",O162=""),"EVIDENCE INSUFFICIENT - REQUIRED FIELD",IF(G162="CITED",IF(H162="","EVIDENCE INSUFFICIENT - CITED URL",IF(OR(I162="",I162="UNRESOLVED"),"EVIDENCE INSUFFICIENT - SOURCE ROLE",IF(OR(J162="",K162="",L162=""),"EVIDENCE INSUFFICIENT - PASSAGE","COMPLETE"))),IF(OR(G162="NOT CITED",G162="UNCLEAR"),"COMPLETE","EVIDENCE INSUFFICIENT - CITATION STATUS"))))</x:f>
      </x:c>
      <x:c r="R162" s="47" t="str">
        <x:f>IF(A162="","",IF(NOT(OR(EXACT(C162,"Google Search AI features"),EXACT(C162,"Bing / Microsoft AI experiences"),EXACT(C162,"ChatGPT search"),EXACT(C162,"Other observed answer surface"))),"INVALID - PLATFORM TOKEN",IF(NOT(OR(EXACT(G162,"CITED"),EXACT(G162,"NOT CITED"),EXACT(G162,"UNCLEAR"))),"INVALID - CITATION TOKEN",IF(NOT(OR(EXACT(M162,"MENTIONED"),EXACT(M162,"NOT MENTIONED"),EXACT(M162,"UNCLEAR"))),"INVALID - MENTION TOKEN",IF(NOT(OR(EXACT(N162,"REPRODUCED"),EXACT(N162,"NOT REPRODUCED"),EXACT(N162,"NOT RETESTED"))),"INVALID - REPRODUCTION TOKEN",IF(COUNTIF($A$6:$A$205,A162)&gt;1,"INVALID - DUPLICATE ID",IF(G162="CITED",IF(AND(I162&lt;&gt;"",NOT(OR(EXACT(I162,"OFFICIAL / FIRST-PARTY AUTHORITY"),EXACT(I162,"PRIMARY EVIDENCE"),EXACT(I162,"SPECIALIST INTERPRETATION"),EXACT(I162,"PUBLISHER / REFERENCE"),EXACT(I162,"COMMERCIAL SOURCE"),EXACT(I162,"COMMUNITY / WITNESS"),EXACT(I162,"DIRECTORY / MARKETPLACE"),EXACT(I162,"UNRESOLVED"),EXACT(I162,"NOT APPLICABLE")))),"INVALID - SOURCE ROLE TOKEN",IF(AND(L162&lt;&gt;"",NOT(OR(EXACT(L162,"ENTAILS"),EXACT(L162,"PARTIAL"),EXACT(L162,"CONTEXT"),EXACT(L162,"CONTRADICTS"),EXACT(L162,"STALE / JURISDICTION MISMATCH"),EXACT(L162,"ORPHAN / CIRCULAR"),EXACT(L162,"NOT CHECKED"),EXACT(L162,"NOT APPLICABLE")))),"INVALID - SUPPORT TOKEN",IF(OR(I162="NOT APPLICABLE",L162="NOT APPLICABLE"),"INVALID - CITED DETAIL CONTRADICTION","VALID"))),IF(G162="NOT CITED",IF(OR(H162&lt;&gt;"",J162&lt;&gt;"",K162&lt;&gt;"",AND(I162&lt;&gt;"NOT APPLICABLE",I162&lt;&gt;""),AND(L162&lt;&gt;"NOT APPLICABLE",L162&lt;&gt;"")),"INVALID - NOT CITED DETAIL CONTRADICTION","VALID"),IF(G162="UNCLEAR",IF(OR(H162&lt;&gt;"",J162&lt;&gt;"",K162&lt;&gt;"",AND(I162&lt;&gt;"NOT APPLICABLE",I162&lt;&gt;""),AND(L162&lt;&gt;"NOT APPLICABLE",L162&lt;&gt;"")),"INVALID - UNCLEAR DETAIL CONTRADICTION","VALID"),"INVALID - CITATION TOKEN")))))))))</x:f>
      </x:c>
      <x:c r="S162" s="47" t="str">
        <x:f>IF(A162="","",IF(P162&lt;&gt;"SCOPE MATCH",P162,IF(R162&lt;&gt;"VALID",R162,IF(Q162&lt;&gt;"COMPLETE",Q162,IF(G162="UNCLEAR","EVIDENCE INSUFFICIENT - CITATION PRESENCE",IF(G162="NOT CITED","NO CITATION OBSERVED",IF(L162="NOT CHECKED","EVIDENCE INSUFFICIENT - PASSAGE",IF(L162="CONTRADICTS","CITATION SUPPORT CONTRADICTED",IF(L162="ORPHAN / CIRCULAR","EVIDENCE INSUFFICIENT - PROVENANCE",IF(L162="STALE / JURISDICTION MISMATCH","CITATION SUPPORT STALE / MISMATCHED",IF(L162="CONTEXT","CITATION CONTEXT ONLY",IF(L162="PARTIAL","CITATION SUPPORT PARTIAL",IF(AND(L162="ENTAILS",N162="REPRODUCED"),"REPEATABLE WITHIN SAMPLE",IF(AND(L162="ENTAILS",N162="NOT REPRODUCED"),"CITATION SUPPORT VERIFIED - NOT REPRODUCED",IF(L162="ENTAILS","CITATION SUPPORT VERIFIED","EVIDENCE INSUFFICIENT")))))))))))))))</x:f>
      </x:c>
      <x:c r="T162" s="47" t="str">
        <x:f>IF(A162="","",IF(OR(LEFT(S162,21)="EVIDENCE INSUFFICIENT",LEFT(S162,7)="INVALID"),"NOT READY","READY"))</x:f>
      </x:c>
    </x:row>
    <x:row r="163">
      <x:c r="A163" s="39"/>
      <x:c r="B163" s="39"/>
      <x:c r="C163" s="39"/>
      <x:c r="D163" s="39"/>
      <x:c r="E163" s="52"/>
      <x:c r="F163" s="39"/>
      <x:c r="G163" s="39"/>
      <x:c r="H163" s="39"/>
      <x:c r="I163" s="39"/>
      <x:c r="J163" s="39"/>
      <x:c r="K163" s="39"/>
      <x:c r="L163" s="39"/>
      <x:c r="M163" s="39"/>
      <x:c r="N163" s="39"/>
      <x:c r="O163" s="39"/>
      <x:c r="P163" s="47" t="str">
        <x:f>IF(A163="","",IF(OR(B163="",C163="",D163="",E163=""),"EVIDENCE INSUFFICIENT - SCOPE FIELD",IF(AND(C163=START!$B$6,D163=START!$B$7,E163&gt;=START!$B$8,E163&lt;=START!$B$9),"SCOPE MATCH","INVALID - OUT OF SCOPE")))</x:f>
      </x:c>
      <x:c r="Q163" s="47" t="str">
        <x:f>IF(A163="","",IF(OR(B163="",C163="",D163="",E163="",F163="",G163="",M163="",N163="",O163=""),"EVIDENCE INSUFFICIENT - REQUIRED FIELD",IF(G163="CITED",IF(H163="","EVIDENCE INSUFFICIENT - CITED URL",IF(OR(I163="",I163="UNRESOLVED"),"EVIDENCE INSUFFICIENT - SOURCE ROLE",IF(OR(J163="",K163="",L163=""),"EVIDENCE INSUFFICIENT - PASSAGE","COMPLETE"))),IF(OR(G163="NOT CITED",G163="UNCLEAR"),"COMPLETE","EVIDENCE INSUFFICIENT - CITATION STATUS"))))</x:f>
      </x:c>
      <x:c r="R163" s="47" t="str">
        <x:f>IF(A163="","",IF(NOT(OR(EXACT(C163,"Google Search AI features"),EXACT(C163,"Bing / Microsoft AI experiences"),EXACT(C163,"ChatGPT search"),EXACT(C163,"Other observed answer surface"))),"INVALID - PLATFORM TOKEN",IF(NOT(OR(EXACT(G163,"CITED"),EXACT(G163,"NOT CITED"),EXACT(G163,"UNCLEAR"))),"INVALID - CITATION TOKEN",IF(NOT(OR(EXACT(M163,"MENTIONED"),EXACT(M163,"NOT MENTIONED"),EXACT(M163,"UNCLEAR"))),"INVALID - MENTION TOKEN",IF(NOT(OR(EXACT(N163,"REPRODUCED"),EXACT(N163,"NOT REPRODUCED"),EXACT(N163,"NOT RETESTED"))),"INVALID - REPRODUCTION TOKEN",IF(COUNTIF($A$6:$A$205,A163)&gt;1,"INVALID - DUPLICATE ID",IF(G163="CITED",IF(AND(I163&lt;&gt;"",NOT(OR(EXACT(I163,"OFFICIAL / FIRST-PARTY AUTHORITY"),EXACT(I163,"PRIMARY EVIDENCE"),EXACT(I163,"SPECIALIST INTERPRETATION"),EXACT(I163,"PUBLISHER / REFERENCE"),EXACT(I163,"COMMERCIAL SOURCE"),EXACT(I163,"COMMUNITY / WITNESS"),EXACT(I163,"DIRECTORY / MARKETPLACE"),EXACT(I163,"UNRESOLVED"),EXACT(I163,"NOT APPLICABLE")))),"INVALID - SOURCE ROLE TOKEN",IF(AND(L163&lt;&gt;"",NOT(OR(EXACT(L163,"ENTAILS"),EXACT(L163,"PARTIAL"),EXACT(L163,"CONTEXT"),EXACT(L163,"CONTRADICTS"),EXACT(L163,"STALE / JURISDICTION MISMATCH"),EXACT(L163,"ORPHAN / CIRCULAR"),EXACT(L163,"NOT CHECKED"),EXACT(L163,"NOT APPLICABLE")))),"INVALID - SUPPORT TOKEN",IF(OR(I163="NOT APPLICABLE",L163="NOT APPLICABLE"),"INVALID - CITED DETAIL CONTRADICTION","VALID"))),IF(G163="NOT CITED",IF(OR(H163&lt;&gt;"",J163&lt;&gt;"",K163&lt;&gt;"",AND(I163&lt;&gt;"NOT APPLICABLE",I163&lt;&gt;""),AND(L163&lt;&gt;"NOT APPLICABLE",L163&lt;&gt;"")),"INVALID - NOT CITED DETAIL CONTRADICTION","VALID"),IF(G163="UNCLEAR",IF(OR(H163&lt;&gt;"",J163&lt;&gt;"",K163&lt;&gt;"",AND(I163&lt;&gt;"NOT APPLICABLE",I163&lt;&gt;""),AND(L163&lt;&gt;"NOT APPLICABLE",L163&lt;&gt;"")),"INVALID - UNCLEAR DETAIL CONTRADICTION","VALID"),"INVALID - CITATION TOKEN")))))))))</x:f>
      </x:c>
      <x:c r="S163" s="47" t="str">
        <x:f>IF(A163="","",IF(P163&lt;&gt;"SCOPE MATCH",P163,IF(R163&lt;&gt;"VALID",R163,IF(Q163&lt;&gt;"COMPLETE",Q163,IF(G163="UNCLEAR","EVIDENCE INSUFFICIENT - CITATION PRESENCE",IF(G163="NOT CITED","NO CITATION OBSERVED",IF(L163="NOT CHECKED","EVIDENCE INSUFFICIENT - PASSAGE",IF(L163="CONTRADICTS","CITATION SUPPORT CONTRADICTED",IF(L163="ORPHAN / CIRCULAR","EVIDENCE INSUFFICIENT - PROVENANCE",IF(L163="STALE / JURISDICTION MISMATCH","CITATION SUPPORT STALE / MISMATCHED",IF(L163="CONTEXT","CITATION CONTEXT ONLY",IF(L163="PARTIAL","CITATION SUPPORT PARTIAL",IF(AND(L163="ENTAILS",N163="REPRODUCED"),"REPEATABLE WITHIN SAMPLE",IF(AND(L163="ENTAILS",N163="NOT REPRODUCED"),"CITATION SUPPORT VERIFIED - NOT REPRODUCED",IF(L163="ENTAILS","CITATION SUPPORT VERIFIED","EVIDENCE INSUFFICIENT")))))))))))))))</x:f>
      </x:c>
      <x:c r="T163" s="47" t="str">
        <x:f>IF(A163="","",IF(OR(LEFT(S163,21)="EVIDENCE INSUFFICIENT",LEFT(S163,7)="INVALID"),"NOT READY","READY"))</x:f>
      </x:c>
    </x:row>
    <x:row r="164">
      <x:c r="A164" s="39"/>
      <x:c r="B164" s="39"/>
      <x:c r="C164" s="39"/>
      <x:c r="D164" s="39"/>
      <x:c r="E164" s="52"/>
      <x:c r="F164" s="39"/>
      <x:c r="G164" s="39"/>
      <x:c r="H164" s="39"/>
      <x:c r="I164" s="39"/>
      <x:c r="J164" s="39"/>
      <x:c r="K164" s="39"/>
      <x:c r="L164" s="39"/>
      <x:c r="M164" s="39"/>
      <x:c r="N164" s="39"/>
      <x:c r="O164" s="39"/>
      <x:c r="P164" s="47" t="str">
        <x:f>IF(A164="","",IF(OR(B164="",C164="",D164="",E164=""),"EVIDENCE INSUFFICIENT - SCOPE FIELD",IF(AND(C164=START!$B$6,D164=START!$B$7,E164&gt;=START!$B$8,E164&lt;=START!$B$9),"SCOPE MATCH","INVALID - OUT OF SCOPE")))</x:f>
      </x:c>
      <x:c r="Q164" s="47" t="str">
        <x:f>IF(A164="","",IF(OR(B164="",C164="",D164="",E164="",F164="",G164="",M164="",N164="",O164=""),"EVIDENCE INSUFFICIENT - REQUIRED FIELD",IF(G164="CITED",IF(H164="","EVIDENCE INSUFFICIENT - CITED URL",IF(OR(I164="",I164="UNRESOLVED"),"EVIDENCE INSUFFICIENT - SOURCE ROLE",IF(OR(J164="",K164="",L164=""),"EVIDENCE INSUFFICIENT - PASSAGE","COMPLETE"))),IF(OR(G164="NOT CITED",G164="UNCLEAR"),"COMPLETE","EVIDENCE INSUFFICIENT - CITATION STATUS"))))</x:f>
      </x:c>
      <x:c r="R164" s="47" t="str">
        <x:f>IF(A164="","",IF(NOT(OR(EXACT(C164,"Google Search AI features"),EXACT(C164,"Bing / Microsoft AI experiences"),EXACT(C164,"ChatGPT search"),EXACT(C164,"Other observed answer surface"))),"INVALID - PLATFORM TOKEN",IF(NOT(OR(EXACT(G164,"CITED"),EXACT(G164,"NOT CITED"),EXACT(G164,"UNCLEAR"))),"INVALID - CITATION TOKEN",IF(NOT(OR(EXACT(M164,"MENTIONED"),EXACT(M164,"NOT MENTIONED"),EXACT(M164,"UNCLEAR"))),"INVALID - MENTION TOKEN",IF(NOT(OR(EXACT(N164,"REPRODUCED"),EXACT(N164,"NOT REPRODUCED"),EXACT(N164,"NOT RETESTED"))),"INVALID - REPRODUCTION TOKEN",IF(COUNTIF($A$6:$A$205,A164)&gt;1,"INVALID - DUPLICATE ID",IF(G164="CITED",IF(AND(I164&lt;&gt;"",NOT(OR(EXACT(I164,"OFFICIAL / FIRST-PARTY AUTHORITY"),EXACT(I164,"PRIMARY EVIDENCE"),EXACT(I164,"SPECIALIST INTERPRETATION"),EXACT(I164,"PUBLISHER / REFERENCE"),EXACT(I164,"COMMERCIAL SOURCE"),EXACT(I164,"COMMUNITY / WITNESS"),EXACT(I164,"DIRECTORY / MARKETPLACE"),EXACT(I164,"UNRESOLVED"),EXACT(I164,"NOT APPLICABLE")))),"INVALID - SOURCE ROLE TOKEN",IF(AND(L164&lt;&gt;"",NOT(OR(EXACT(L164,"ENTAILS"),EXACT(L164,"PARTIAL"),EXACT(L164,"CONTEXT"),EXACT(L164,"CONTRADICTS"),EXACT(L164,"STALE / JURISDICTION MISMATCH"),EXACT(L164,"ORPHAN / CIRCULAR"),EXACT(L164,"NOT CHECKED"),EXACT(L164,"NOT APPLICABLE")))),"INVALID - SUPPORT TOKEN",IF(OR(I164="NOT APPLICABLE",L164="NOT APPLICABLE"),"INVALID - CITED DETAIL CONTRADICTION","VALID"))),IF(G164="NOT CITED",IF(OR(H164&lt;&gt;"",J164&lt;&gt;"",K164&lt;&gt;"",AND(I164&lt;&gt;"NOT APPLICABLE",I164&lt;&gt;""),AND(L164&lt;&gt;"NOT APPLICABLE",L164&lt;&gt;"")),"INVALID - NOT CITED DETAIL CONTRADICTION","VALID"),IF(G164="UNCLEAR",IF(OR(H164&lt;&gt;"",J164&lt;&gt;"",K164&lt;&gt;"",AND(I164&lt;&gt;"NOT APPLICABLE",I164&lt;&gt;""),AND(L164&lt;&gt;"NOT APPLICABLE",L164&lt;&gt;"")),"INVALID - UNCLEAR DETAIL CONTRADICTION","VALID"),"INVALID - CITATION TOKEN")))))))))</x:f>
      </x:c>
      <x:c r="S164" s="47" t="str">
        <x:f>IF(A164="","",IF(P164&lt;&gt;"SCOPE MATCH",P164,IF(R164&lt;&gt;"VALID",R164,IF(Q164&lt;&gt;"COMPLETE",Q164,IF(G164="UNCLEAR","EVIDENCE INSUFFICIENT - CITATION PRESENCE",IF(G164="NOT CITED","NO CITATION OBSERVED",IF(L164="NOT CHECKED","EVIDENCE INSUFFICIENT - PASSAGE",IF(L164="CONTRADICTS","CITATION SUPPORT CONTRADICTED",IF(L164="ORPHAN / CIRCULAR","EVIDENCE INSUFFICIENT - PROVENANCE",IF(L164="STALE / JURISDICTION MISMATCH","CITATION SUPPORT STALE / MISMATCHED",IF(L164="CONTEXT","CITATION CONTEXT ONLY",IF(L164="PARTIAL","CITATION SUPPORT PARTIAL",IF(AND(L164="ENTAILS",N164="REPRODUCED"),"REPEATABLE WITHIN SAMPLE",IF(AND(L164="ENTAILS",N164="NOT REPRODUCED"),"CITATION SUPPORT VERIFIED - NOT REPRODUCED",IF(L164="ENTAILS","CITATION SUPPORT VERIFIED","EVIDENCE INSUFFICIENT")))))))))))))))</x:f>
      </x:c>
      <x:c r="T164" s="47" t="str">
        <x:f>IF(A164="","",IF(OR(LEFT(S164,21)="EVIDENCE INSUFFICIENT",LEFT(S164,7)="INVALID"),"NOT READY","READY"))</x:f>
      </x:c>
    </x:row>
    <x:row r="165">
      <x:c r="A165" s="39"/>
      <x:c r="B165" s="39"/>
      <x:c r="C165" s="39"/>
      <x:c r="D165" s="39"/>
      <x:c r="E165" s="52"/>
      <x:c r="F165" s="39"/>
      <x:c r="G165" s="39"/>
      <x:c r="H165" s="39"/>
      <x:c r="I165" s="39"/>
      <x:c r="J165" s="39"/>
      <x:c r="K165" s="39"/>
      <x:c r="L165" s="39"/>
      <x:c r="M165" s="39"/>
      <x:c r="N165" s="39"/>
      <x:c r="O165" s="39"/>
      <x:c r="P165" s="47" t="str">
        <x:f>IF(A165="","",IF(OR(B165="",C165="",D165="",E165=""),"EVIDENCE INSUFFICIENT - SCOPE FIELD",IF(AND(C165=START!$B$6,D165=START!$B$7,E165&gt;=START!$B$8,E165&lt;=START!$B$9),"SCOPE MATCH","INVALID - OUT OF SCOPE")))</x:f>
      </x:c>
      <x:c r="Q165" s="47" t="str">
        <x:f>IF(A165="","",IF(OR(B165="",C165="",D165="",E165="",F165="",G165="",M165="",N165="",O165=""),"EVIDENCE INSUFFICIENT - REQUIRED FIELD",IF(G165="CITED",IF(H165="","EVIDENCE INSUFFICIENT - CITED URL",IF(OR(I165="",I165="UNRESOLVED"),"EVIDENCE INSUFFICIENT - SOURCE ROLE",IF(OR(J165="",K165="",L165=""),"EVIDENCE INSUFFICIENT - PASSAGE","COMPLETE"))),IF(OR(G165="NOT CITED",G165="UNCLEAR"),"COMPLETE","EVIDENCE INSUFFICIENT - CITATION STATUS"))))</x:f>
      </x:c>
      <x:c r="R165" s="47" t="str">
        <x:f>IF(A165="","",IF(NOT(OR(EXACT(C165,"Google Search AI features"),EXACT(C165,"Bing / Microsoft AI experiences"),EXACT(C165,"ChatGPT search"),EXACT(C165,"Other observed answer surface"))),"INVALID - PLATFORM TOKEN",IF(NOT(OR(EXACT(G165,"CITED"),EXACT(G165,"NOT CITED"),EXACT(G165,"UNCLEAR"))),"INVALID - CITATION TOKEN",IF(NOT(OR(EXACT(M165,"MENTIONED"),EXACT(M165,"NOT MENTIONED"),EXACT(M165,"UNCLEAR"))),"INVALID - MENTION TOKEN",IF(NOT(OR(EXACT(N165,"REPRODUCED"),EXACT(N165,"NOT REPRODUCED"),EXACT(N165,"NOT RETESTED"))),"INVALID - REPRODUCTION TOKEN",IF(COUNTIF($A$6:$A$205,A165)&gt;1,"INVALID - DUPLICATE ID",IF(G165="CITED",IF(AND(I165&lt;&gt;"",NOT(OR(EXACT(I165,"OFFICIAL / FIRST-PARTY AUTHORITY"),EXACT(I165,"PRIMARY EVIDENCE"),EXACT(I165,"SPECIALIST INTERPRETATION"),EXACT(I165,"PUBLISHER / REFERENCE"),EXACT(I165,"COMMERCIAL SOURCE"),EXACT(I165,"COMMUNITY / WITNESS"),EXACT(I165,"DIRECTORY / MARKETPLACE"),EXACT(I165,"UNRESOLVED"),EXACT(I165,"NOT APPLICABLE")))),"INVALID - SOURCE ROLE TOKEN",IF(AND(L165&lt;&gt;"",NOT(OR(EXACT(L165,"ENTAILS"),EXACT(L165,"PARTIAL"),EXACT(L165,"CONTEXT"),EXACT(L165,"CONTRADICTS"),EXACT(L165,"STALE / JURISDICTION MISMATCH"),EXACT(L165,"ORPHAN / CIRCULAR"),EXACT(L165,"NOT CHECKED"),EXACT(L165,"NOT APPLICABLE")))),"INVALID - SUPPORT TOKEN",IF(OR(I165="NOT APPLICABLE",L165="NOT APPLICABLE"),"INVALID - CITED DETAIL CONTRADICTION","VALID"))),IF(G165="NOT CITED",IF(OR(H165&lt;&gt;"",J165&lt;&gt;"",K165&lt;&gt;"",AND(I165&lt;&gt;"NOT APPLICABLE",I165&lt;&gt;""),AND(L165&lt;&gt;"NOT APPLICABLE",L165&lt;&gt;"")),"INVALID - NOT CITED DETAIL CONTRADICTION","VALID"),IF(G165="UNCLEAR",IF(OR(H165&lt;&gt;"",J165&lt;&gt;"",K165&lt;&gt;"",AND(I165&lt;&gt;"NOT APPLICABLE",I165&lt;&gt;""),AND(L165&lt;&gt;"NOT APPLICABLE",L165&lt;&gt;"")),"INVALID - UNCLEAR DETAIL CONTRADICTION","VALID"),"INVALID - CITATION TOKEN")))))))))</x:f>
      </x:c>
      <x:c r="S165" s="47" t="str">
        <x:f>IF(A165="","",IF(P165&lt;&gt;"SCOPE MATCH",P165,IF(R165&lt;&gt;"VALID",R165,IF(Q165&lt;&gt;"COMPLETE",Q165,IF(G165="UNCLEAR","EVIDENCE INSUFFICIENT - CITATION PRESENCE",IF(G165="NOT CITED","NO CITATION OBSERVED",IF(L165="NOT CHECKED","EVIDENCE INSUFFICIENT - PASSAGE",IF(L165="CONTRADICTS","CITATION SUPPORT CONTRADICTED",IF(L165="ORPHAN / CIRCULAR","EVIDENCE INSUFFICIENT - PROVENANCE",IF(L165="STALE / JURISDICTION MISMATCH","CITATION SUPPORT STALE / MISMATCHED",IF(L165="CONTEXT","CITATION CONTEXT ONLY",IF(L165="PARTIAL","CITATION SUPPORT PARTIAL",IF(AND(L165="ENTAILS",N165="REPRODUCED"),"REPEATABLE WITHIN SAMPLE",IF(AND(L165="ENTAILS",N165="NOT REPRODUCED"),"CITATION SUPPORT VERIFIED - NOT REPRODUCED",IF(L165="ENTAILS","CITATION SUPPORT VERIFIED","EVIDENCE INSUFFICIENT")))))))))))))))</x:f>
      </x:c>
      <x:c r="T165" s="47" t="str">
        <x:f>IF(A165="","",IF(OR(LEFT(S165,21)="EVIDENCE INSUFFICIENT",LEFT(S165,7)="INVALID"),"NOT READY","READY"))</x:f>
      </x:c>
    </x:row>
    <x:row r="166">
      <x:c r="A166" s="39"/>
      <x:c r="B166" s="39"/>
      <x:c r="C166" s="39"/>
      <x:c r="D166" s="39"/>
      <x:c r="E166" s="52"/>
      <x:c r="F166" s="39"/>
      <x:c r="G166" s="39"/>
      <x:c r="H166" s="39"/>
      <x:c r="I166" s="39"/>
      <x:c r="J166" s="39"/>
      <x:c r="K166" s="39"/>
      <x:c r="L166" s="39"/>
      <x:c r="M166" s="39"/>
      <x:c r="N166" s="39"/>
      <x:c r="O166" s="39"/>
      <x:c r="P166" s="47" t="str">
        <x:f>IF(A166="","",IF(OR(B166="",C166="",D166="",E166=""),"EVIDENCE INSUFFICIENT - SCOPE FIELD",IF(AND(C166=START!$B$6,D166=START!$B$7,E166&gt;=START!$B$8,E166&lt;=START!$B$9),"SCOPE MATCH","INVALID - OUT OF SCOPE")))</x:f>
      </x:c>
      <x:c r="Q166" s="47" t="str">
        <x:f>IF(A166="","",IF(OR(B166="",C166="",D166="",E166="",F166="",G166="",M166="",N166="",O166=""),"EVIDENCE INSUFFICIENT - REQUIRED FIELD",IF(G166="CITED",IF(H166="","EVIDENCE INSUFFICIENT - CITED URL",IF(OR(I166="",I166="UNRESOLVED"),"EVIDENCE INSUFFICIENT - SOURCE ROLE",IF(OR(J166="",K166="",L166=""),"EVIDENCE INSUFFICIENT - PASSAGE","COMPLETE"))),IF(OR(G166="NOT CITED",G166="UNCLEAR"),"COMPLETE","EVIDENCE INSUFFICIENT - CITATION STATUS"))))</x:f>
      </x:c>
      <x:c r="R166" s="47" t="str">
        <x:f>IF(A166="","",IF(NOT(OR(EXACT(C166,"Google Search AI features"),EXACT(C166,"Bing / Microsoft AI experiences"),EXACT(C166,"ChatGPT search"),EXACT(C166,"Other observed answer surface"))),"INVALID - PLATFORM TOKEN",IF(NOT(OR(EXACT(G166,"CITED"),EXACT(G166,"NOT CITED"),EXACT(G166,"UNCLEAR"))),"INVALID - CITATION TOKEN",IF(NOT(OR(EXACT(M166,"MENTIONED"),EXACT(M166,"NOT MENTIONED"),EXACT(M166,"UNCLEAR"))),"INVALID - MENTION TOKEN",IF(NOT(OR(EXACT(N166,"REPRODUCED"),EXACT(N166,"NOT REPRODUCED"),EXACT(N166,"NOT RETESTED"))),"INVALID - REPRODUCTION TOKEN",IF(COUNTIF($A$6:$A$205,A166)&gt;1,"INVALID - DUPLICATE ID",IF(G166="CITED",IF(AND(I166&lt;&gt;"",NOT(OR(EXACT(I166,"OFFICIAL / FIRST-PARTY AUTHORITY"),EXACT(I166,"PRIMARY EVIDENCE"),EXACT(I166,"SPECIALIST INTERPRETATION"),EXACT(I166,"PUBLISHER / REFERENCE"),EXACT(I166,"COMMERCIAL SOURCE"),EXACT(I166,"COMMUNITY / WITNESS"),EXACT(I166,"DIRECTORY / MARKETPLACE"),EXACT(I166,"UNRESOLVED"),EXACT(I166,"NOT APPLICABLE")))),"INVALID - SOURCE ROLE TOKEN",IF(AND(L166&lt;&gt;"",NOT(OR(EXACT(L166,"ENTAILS"),EXACT(L166,"PARTIAL"),EXACT(L166,"CONTEXT"),EXACT(L166,"CONTRADICTS"),EXACT(L166,"STALE / JURISDICTION MISMATCH"),EXACT(L166,"ORPHAN / CIRCULAR"),EXACT(L166,"NOT CHECKED"),EXACT(L166,"NOT APPLICABLE")))),"INVALID - SUPPORT TOKEN",IF(OR(I166="NOT APPLICABLE",L166="NOT APPLICABLE"),"INVALID - CITED DETAIL CONTRADICTION","VALID"))),IF(G166="NOT CITED",IF(OR(H166&lt;&gt;"",J166&lt;&gt;"",K166&lt;&gt;"",AND(I166&lt;&gt;"NOT APPLICABLE",I166&lt;&gt;""),AND(L166&lt;&gt;"NOT APPLICABLE",L166&lt;&gt;"")),"INVALID - NOT CITED DETAIL CONTRADICTION","VALID"),IF(G166="UNCLEAR",IF(OR(H166&lt;&gt;"",J166&lt;&gt;"",K166&lt;&gt;"",AND(I166&lt;&gt;"NOT APPLICABLE",I166&lt;&gt;""),AND(L166&lt;&gt;"NOT APPLICABLE",L166&lt;&gt;"")),"INVALID - UNCLEAR DETAIL CONTRADICTION","VALID"),"INVALID - CITATION TOKEN")))))))))</x:f>
      </x:c>
      <x:c r="S166" s="47" t="str">
        <x:f>IF(A166="","",IF(P166&lt;&gt;"SCOPE MATCH",P166,IF(R166&lt;&gt;"VALID",R166,IF(Q166&lt;&gt;"COMPLETE",Q166,IF(G166="UNCLEAR","EVIDENCE INSUFFICIENT - CITATION PRESENCE",IF(G166="NOT CITED","NO CITATION OBSERVED",IF(L166="NOT CHECKED","EVIDENCE INSUFFICIENT - PASSAGE",IF(L166="CONTRADICTS","CITATION SUPPORT CONTRADICTED",IF(L166="ORPHAN / CIRCULAR","EVIDENCE INSUFFICIENT - PROVENANCE",IF(L166="STALE / JURISDICTION MISMATCH","CITATION SUPPORT STALE / MISMATCHED",IF(L166="CONTEXT","CITATION CONTEXT ONLY",IF(L166="PARTIAL","CITATION SUPPORT PARTIAL",IF(AND(L166="ENTAILS",N166="REPRODUCED"),"REPEATABLE WITHIN SAMPLE",IF(AND(L166="ENTAILS",N166="NOT REPRODUCED"),"CITATION SUPPORT VERIFIED - NOT REPRODUCED",IF(L166="ENTAILS","CITATION SUPPORT VERIFIED","EVIDENCE INSUFFICIENT")))))))))))))))</x:f>
      </x:c>
      <x:c r="T166" s="47" t="str">
        <x:f>IF(A166="","",IF(OR(LEFT(S166,21)="EVIDENCE INSUFFICIENT",LEFT(S166,7)="INVALID"),"NOT READY","READY"))</x:f>
      </x:c>
    </x:row>
    <x:row r="167">
      <x:c r="A167" s="39"/>
      <x:c r="B167" s="39"/>
      <x:c r="C167" s="39"/>
      <x:c r="D167" s="39"/>
      <x:c r="E167" s="52"/>
      <x:c r="F167" s="39"/>
      <x:c r="G167" s="39"/>
      <x:c r="H167" s="39"/>
      <x:c r="I167" s="39"/>
      <x:c r="J167" s="39"/>
      <x:c r="K167" s="39"/>
      <x:c r="L167" s="39"/>
      <x:c r="M167" s="39"/>
      <x:c r="N167" s="39"/>
      <x:c r="O167" s="39"/>
      <x:c r="P167" s="47" t="str">
        <x:f>IF(A167="","",IF(OR(B167="",C167="",D167="",E167=""),"EVIDENCE INSUFFICIENT - SCOPE FIELD",IF(AND(C167=START!$B$6,D167=START!$B$7,E167&gt;=START!$B$8,E167&lt;=START!$B$9),"SCOPE MATCH","INVALID - OUT OF SCOPE")))</x:f>
      </x:c>
      <x:c r="Q167" s="47" t="str">
        <x:f>IF(A167="","",IF(OR(B167="",C167="",D167="",E167="",F167="",G167="",M167="",N167="",O167=""),"EVIDENCE INSUFFICIENT - REQUIRED FIELD",IF(G167="CITED",IF(H167="","EVIDENCE INSUFFICIENT - CITED URL",IF(OR(I167="",I167="UNRESOLVED"),"EVIDENCE INSUFFICIENT - SOURCE ROLE",IF(OR(J167="",K167="",L167=""),"EVIDENCE INSUFFICIENT - PASSAGE","COMPLETE"))),IF(OR(G167="NOT CITED",G167="UNCLEAR"),"COMPLETE","EVIDENCE INSUFFICIENT - CITATION STATUS"))))</x:f>
      </x:c>
      <x:c r="R167" s="47" t="str">
        <x:f>IF(A167="","",IF(NOT(OR(EXACT(C167,"Google Search AI features"),EXACT(C167,"Bing / Microsoft AI experiences"),EXACT(C167,"ChatGPT search"),EXACT(C167,"Other observed answer surface"))),"INVALID - PLATFORM TOKEN",IF(NOT(OR(EXACT(G167,"CITED"),EXACT(G167,"NOT CITED"),EXACT(G167,"UNCLEAR"))),"INVALID - CITATION TOKEN",IF(NOT(OR(EXACT(M167,"MENTIONED"),EXACT(M167,"NOT MENTIONED"),EXACT(M167,"UNCLEAR"))),"INVALID - MENTION TOKEN",IF(NOT(OR(EXACT(N167,"REPRODUCED"),EXACT(N167,"NOT REPRODUCED"),EXACT(N167,"NOT RETESTED"))),"INVALID - REPRODUCTION TOKEN",IF(COUNTIF($A$6:$A$205,A167)&gt;1,"INVALID - DUPLICATE ID",IF(G167="CITED",IF(AND(I167&lt;&gt;"",NOT(OR(EXACT(I167,"OFFICIAL / FIRST-PARTY AUTHORITY"),EXACT(I167,"PRIMARY EVIDENCE"),EXACT(I167,"SPECIALIST INTERPRETATION"),EXACT(I167,"PUBLISHER / REFERENCE"),EXACT(I167,"COMMERCIAL SOURCE"),EXACT(I167,"COMMUNITY / WITNESS"),EXACT(I167,"DIRECTORY / MARKETPLACE"),EXACT(I167,"UNRESOLVED"),EXACT(I167,"NOT APPLICABLE")))),"INVALID - SOURCE ROLE TOKEN",IF(AND(L167&lt;&gt;"",NOT(OR(EXACT(L167,"ENTAILS"),EXACT(L167,"PARTIAL"),EXACT(L167,"CONTEXT"),EXACT(L167,"CONTRADICTS"),EXACT(L167,"STALE / JURISDICTION MISMATCH"),EXACT(L167,"ORPHAN / CIRCULAR"),EXACT(L167,"NOT CHECKED"),EXACT(L167,"NOT APPLICABLE")))),"INVALID - SUPPORT TOKEN",IF(OR(I167="NOT APPLICABLE",L167="NOT APPLICABLE"),"INVALID - CITED DETAIL CONTRADICTION","VALID"))),IF(G167="NOT CITED",IF(OR(H167&lt;&gt;"",J167&lt;&gt;"",K167&lt;&gt;"",AND(I167&lt;&gt;"NOT APPLICABLE",I167&lt;&gt;""),AND(L167&lt;&gt;"NOT APPLICABLE",L167&lt;&gt;"")),"INVALID - NOT CITED DETAIL CONTRADICTION","VALID"),IF(G167="UNCLEAR",IF(OR(H167&lt;&gt;"",J167&lt;&gt;"",K167&lt;&gt;"",AND(I167&lt;&gt;"NOT APPLICABLE",I167&lt;&gt;""),AND(L167&lt;&gt;"NOT APPLICABLE",L167&lt;&gt;"")),"INVALID - UNCLEAR DETAIL CONTRADICTION","VALID"),"INVALID - CITATION TOKEN")))))))))</x:f>
      </x:c>
      <x:c r="S167" s="47" t="str">
        <x:f>IF(A167="","",IF(P167&lt;&gt;"SCOPE MATCH",P167,IF(R167&lt;&gt;"VALID",R167,IF(Q167&lt;&gt;"COMPLETE",Q167,IF(G167="UNCLEAR","EVIDENCE INSUFFICIENT - CITATION PRESENCE",IF(G167="NOT CITED","NO CITATION OBSERVED",IF(L167="NOT CHECKED","EVIDENCE INSUFFICIENT - PASSAGE",IF(L167="CONTRADICTS","CITATION SUPPORT CONTRADICTED",IF(L167="ORPHAN / CIRCULAR","EVIDENCE INSUFFICIENT - PROVENANCE",IF(L167="STALE / JURISDICTION MISMATCH","CITATION SUPPORT STALE / MISMATCHED",IF(L167="CONTEXT","CITATION CONTEXT ONLY",IF(L167="PARTIAL","CITATION SUPPORT PARTIAL",IF(AND(L167="ENTAILS",N167="REPRODUCED"),"REPEATABLE WITHIN SAMPLE",IF(AND(L167="ENTAILS",N167="NOT REPRODUCED"),"CITATION SUPPORT VERIFIED - NOT REPRODUCED",IF(L167="ENTAILS","CITATION SUPPORT VERIFIED","EVIDENCE INSUFFICIENT")))))))))))))))</x:f>
      </x:c>
      <x:c r="T167" s="47" t="str">
        <x:f>IF(A167="","",IF(OR(LEFT(S167,21)="EVIDENCE INSUFFICIENT",LEFT(S167,7)="INVALID"),"NOT READY","READY"))</x:f>
      </x:c>
    </x:row>
    <x:row r="168">
      <x:c r="A168" s="39"/>
      <x:c r="B168" s="39"/>
      <x:c r="C168" s="39"/>
      <x:c r="D168" s="39"/>
      <x:c r="E168" s="52"/>
      <x:c r="F168" s="39"/>
      <x:c r="G168" s="39"/>
      <x:c r="H168" s="39"/>
      <x:c r="I168" s="39"/>
      <x:c r="J168" s="39"/>
      <x:c r="K168" s="39"/>
      <x:c r="L168" s="39"/>
      <x:c r="M168" s="39"/>
      <x:c r="N168" s="39"/>
      <x:c r="O168" s="39"/>
      <x:c r="P168" s="47" t="str">
        <x:f>IF(A168="","",IF(OR(B168="",C168="",D168="",E168=""),"EVIDENCE INSUFFICIENT - SCOPE FIELD",IF(AND(C168=START!$B$6,D168=START!$B$7,E168&gt;=START!$B$8,E168&lt;=START!$B$9),"SCOPE MATCH","INVALID - OUT OF SCOPE")))</x:f>
      </x:c>
      <x:c r="Q168" s="47" t="str">
        <x:f>IF(A168="","",IF(OR(B168="",C168="",D168="",E168="",F168="",G168="",M168="",N168="",O168=""),"EVIDENCE INSUFFICIENT - REQUIRED FIELD",IF(G168="CITED",IF(H168="","EVIDENCE INSUFFICIENT - CITED URL",IF(OR(I168="",I168="UNRESOLVED"),"EVIDENCE INSUFFICIENT - SOURCE ROLE",IF(OR(J168="",K168="",L168=""),"EVIDENCE INSUFFICIENT - PASSAGE","COMPLETE"))),IF(OR(G168="NOT CITED",G168="UNCLEAR"),"COMPLETE","EVIDENCE INSUFFICIENT - CITATION STATUS"))))</x:f>
      </x:c>
      <x:c r="R168" s="47" t="str">
        <x:f>IF(A168="","",IF(NOT(OR(EXACT(C168,"Google Search AI features"),EXACT(C168,"Bing / Microsoft AI experiences"),EXACT(C168,"ChatGPT search"),EXACT(C168,"Other observed answer surface"))),"INVALID - PLATFORM TOKEN",IF(NOT(OR(EXACT(G168,"CITED"),EXACT(G168,"NOT CITED"),EXACT(G168,"UNCLEAR"))),"INVALID - CITATION TOKEN",IF(NOT(OR(EXACT(M168,"MENTIONED"),EXACT(M168,"NOT MENTIONED"),EXACT(M168,"UNCLEAR"))),"INVALID - MENTION TOKEN",IF(NOT(OR(EXACT(N168,"REPRODUCED"),EXACT(N168,"NOT REPRODUCED"),EXACT(N168,"NOT RETESTED"))),"INVALID - REPRODUCTION TOKEN",IF(COUNTIF($A$6:$A$205,A168)&gt;1,"INVALID - DUPLICATE ID",IF(G168="CITED",IF(AND(I168&lt;&gt;"",NOT(OR(EXACT(I168,"OFFICIAL / FIRST-PARTY AUTHORITY"),EXACT(I168,"PRIMARY EVIDENCE"),EXACT(I168,"SPECIALIST INTERPRETATION"),EXACT(I168,"PUBLISHER / REFERENCE"),EXACT(I168,"COMMERCIAL SOURCE"),EXACT(I168,"COMMUNITY / WITNESS"),EXACT(I168,"DIRECTORY / MARKETPLACE"),EXACT(I168,"UNRESOLVED"),EXACT(I168,"NOT APPLICABLE")))),"INVALID - SOURCE ROLE TOKEN",IF(AND(L168&lt;&gt;"",NOT(OR(EXACT(L168,"ENTAILS"),EXACT(L168,"PARTIAL"),EXACT(L168,"CONTEXT"),EXACT(L168,"CONTRADICTS"),EXACT(L168,"STALE / JURISDICTION MISMATCH"),EXACT(L168,"ORPHAN / CIRCULAR"),EXACT(L168,"NOT CHECKED"),EXACT(L168,"NOT APPLICABLE")))),"INVALID - SUPPORT TOKEN",IF(OR(I168="NOT APPLICABLE",L168="NOT APPLICABLE"),"INVALID - CITED DETAIL CONTRADICTION","VALID"))),IF(G168="NOT CITED",IF(OR(H168&lt;&gt;"",J168&lt;&gt;"",K168&lt;&gt;"",AND(I168&lt;&gt;"NOT APPLICABLE",I168&lt;&gt;""),AND(L168&lt;&gt;"NOT APPLICABLE",L168&lt;&gt;"")),"INVALID - NOT CITED DETAIL CONTRADICTION","VALID"),IF(G168="UNCLEAR",IF(OR(H168&lt;&gt;"",J168&lt;&gt;"",K168&lt;&gt;"",AND(I168&lt;&gt;"NOT APPLICABLE",I168&lt;&gt;""),AND(L168&lt;&gt;"NOT APPLICABLE",L168&lt;&gt;"")),"INVALID - UNCLEAR DETAIL CONTRADICTION","VALID"),"INVALID - CITATION TOKEN")))))))))</x:f>
      </x:c>
      <x:c r="S168" s="47" t="str">
        <x:f>IF(A168="","",IF(P168&lt;&gt;"SCOPE MATCH",P168,IF(R168&lt;&gt;"VALID",R168,IF(Q168&lt;&gt;"COMPLETE",Q168,IF(G168="UNCLEAR","EVIDENCE INSUFFICIENT - CITATION PRESENCE",IF(G168="NOT CITED","NO CITATION OBSERVED",IF(L168="NOT CHECKED","EVIDENCE INSUFFICIENT - PASSAGE",IF(L168="CONTRADICTS","CITATION SUPPORT CONTRADICTED",IF(L168="ORPHAN / CIRCULAR","EVIDENCE INSUFFICIENT - PROVENANCE",IF(L168="STALE / JURISDICTION MISMATCH","CITATION SUPPORT STALE / MISMATCHED",IF(L168="CONTEXT","CITATION CONTEXT ONLY",IF(L168="PARTIAL","CITATION SUPPORT PARTIAL",IF(AND(L168="ENTAILS",N168="REPRODUCED"),"REPEATABLE WITHIN SAMPLE",IF(AND(L168="ENTAILS",N168="NOT REPRODUCED"),"CITATION SUPPORT VERIFIED - NOT REPRODUCED",IF(L168="ENTAILS","CITATION SUPPORT VERIFIED","EVIDENCE INSUFFICIENT")))))))))))))))</x:f>
      </x:c>
      <x:c r="T168" s="47" t="str">
        <x:f>IF(A168="","",IF(OR(LEFT(S168,21)="EVIDENCE INSUFFICIENT",LEFT(S168,7)="INVALID"),"NOT READY","READY"))</x:f>
      </x:c>
    </x:row>
    <x:row r="169">
      <x:c r="A169" s="39"/>
      <x:c r="B169" s="39"/>
      <x:c r="C169" s="39"/>
      <x:c r="D169" s="39"/>
      <x:c r="E169" s="52"/>
      <x:c r="F169" s="39"/>
      <x:c r="G169" s="39"/>
      <x:c r="H169" s="39"/>
      <x:c r="I169" s="39"/>
      <x:c r="J169" s="39"/>
      <x:c r="K169" s="39"/>
      <x:c r="L169" s="39"/>
      <x:c r="M169" s="39"/>
      <x:c r="N169" s="39"/>
      <x:c r="O169" s="39"/>
      <x:c r="P169" s="47" t="str">
        <x:f>IF(A169="","",IF(OR(B169="",C169="",D169="",E169=""),"EVIDENCE INSUFFICIENT - SCOPE FIELD",IF(AND(C169=START!$B$6,D169=START!$B$7,E169&gt;=START!$B$8,E169&lt;=START!$B$9),"SCOPE MATCH","INVALID - OUT OF SCOPE")))</x:f>
      </x:c>
      <x:c r="Q169" s="47" t="str">
        <x:f>IF(A169="","",IF(OR(B169="",C169="",D169="",E169="",F169="",G169="",M169="",N169="",O169=""),"EVIDENCE INSUFFICIENT - REQUIRED FIELD",IF(G169="CITED",IF(H169="","EVIDENCE INSUFFICIENT - CITED URL",IF(OR(I169="",I169="UNRESOLVED"),"EVIDENCE INSUFFICIENT - SOURCE ROLE",IF(OR(J169="",K169="",L169=""),"EVIDENCE INSUFFICIENT - PASSAGE","COMPLETE"))),IF(OR(G169="NOT CITED",G169="UNCLEAR"),"COMPLETE","EVIDENCE INSUFFICIENT - CITATION STATUS"))))</x:f>
      </x:c>
      <x:c r="R169" s="47" t="str">
        <x:f>IF(A169="","",IF(NOT(OR(EXACT(C169,"Google Search AI features"),EXACT(C169,"Bing / Microsoft AI experiences"),EXACT(C169,"ChatGPT search"),EXACT(C169,"Other observed answer surface"))),"INVALID - PLATFORM TOKEN",IF(NOT(OR(EXACT(G169,"CITED"),EXACT(G169,"NOT CITED"),EXACT(G169,"UNCLEAR"))),"INVALID - CITATION TOKEN",IF(NOT(OR(EXACT(M169,"MENTIONED"),EXACT(M169,"NOT MENTIONED"),EXACT(M169,"UNCLEAR"))),"INVALID - MENTION TOKEN",IF(NOT(OR(EXACT(N169,"REPRODUCED"),EXACT(N169,"NOT REPRODUCED"),EXACT(N169,"NOT RETESTED"))),"INVALID - REPRODUCTION TOKEN",IF(COUNTIF($A$6:$A$205,A169)&gt;1,"INVALID - DUPLICATE ID",IF(G169="CITED",IF(AND(I169&lt;&gt;"",NOT(OR(EXACT(I169,"OFFICIAL / FIRST-PARTY AUTHORITY"),EXACT(I169,"PRIMARY EVIDENCE"),EXACT(I169,"SPECIALIST INTERPRETATION"),EXACT(I169,"PUBLISHER / REFERENCE"),EXACT(I169,"COMMERCIAL SOURCE"),EXACT(I169,"COMMUNITY / WITNESS"),EXACT(I169,"DIRECTORY / MARKETPLACE"),EXACT(I169,"UNRESOLVED"),EXACT(I169,"NOT APPLICABLE")))),"INVALID - SOURCE ROLE TOKEN",IF(AND(L169&lt;&gt;"",NOT(OR(EXACT(L169,"ENTAILS"),EXACT(L169,"PARTIAL"),EXACT(L169,"CONTEXT"),EXACT(L169,"CONTRADICTS"),EXACT(L169,"STALE / JURISDICTION MISMATCH"),EXACT(L169,"ORPHAN / CIRCULAR"),EXACT(L169,"NOT CHECKED"),EXACT(L169,"NOT APPLICABLE")))),"INVALID - SUPPORT TOKEN",IF(OR(I169="NOT APPLICABLE",L169="NOT APPLICABLE"),"INVALID - CITED DETAIL CONTRADICTION","VALID"))),IF(G169="NOT CITED",IF(OR(H169&lt;&gt;"",J169&lt;&gt;"",K169&lt;&gt;"",AND(I169&lt;&gt;"NOT APPLICABLE",I169&lt;&gt;""),AND(L169&lt;&gt;"NOT APPLICABLE",L169&lt;&gt;"")),"INVALID - NOT CITED DETAIL CONTRADICTION","VALID"),IF(G169="UNCLEAR",IF(OR(H169&lt;&gt;"",J169&lt;&gt;"",K169&lt;&gt;"",AND(I169&lt;&gt;"NOT APPLICABLE",I169&lt;&gt;""),AND(L169&lt;&gt;"NOT APPLICABLE",L169&lt;&gt;"")),"INVALID - UNCLEAR DETAIL CONTRADICTION","VALID"),"INVALID - CITATION TOKEN")))))))))</x:f>
      </x:c>
      <x:c r="S169" s="47" t="str">
        <x:f>IF(A169="","",IF(P169&lt;&gt;"SCOPE MATCH",P169,IF(R169&lt;&gt;"VALID",R169,IF(Q169&lt;&gt;"COMPLETE",Q169,IF(G169="UNCLEAR","EVIDENCE INSUFFICIENT - CITATION PRESENCE",IF(G169="NOT CITED","NO CITATION OBSERVED",IF(L169="NOT CHECKED","EVIDENCE INSUFFICIENT - PASSAGE",IF(L169="CONTRADICTS","CITATION SUPPORT CONTRADICTED",IF(L169="ORPHAN / CIRCULAR","EVIDENCE INSUFFICIENT - PROVENANCE",IF(L169="STALE / JURISDICTION MISMATCH","CITATION SUPPORT STALE / MISMATCHED",IF(L169="CONTEXT","CITATION CONTEXT ONLY",IF(L169="PARTIAL","CITATION SUPPORT PARTIAL",IF(AND(L169="ENTAILS",N169="REPRODUCED"),"REPEATABLE WITHIN SAMPLE",IF(AND(L169="ENTAILS",N169="NOT REPRODUCED"),"CITATION SUPPORT VERIFIED - NOT REPRODUCED",IF(L169="ENTAILS","CITATION SUPPORT VERIFIED","EVIDENCE INSUFFICIENT")))))))))))))))</x:f>
      </x:c>
      <x:c r="T169" s="47" t="str">
        <x:f>IF(A169="","",IF(OR(LEFT(S169,21)="EVIDENCE INSUFFICIENT",LEFT(S169,7)="INVALID"),"NOT READY","READY"))</x:f>
      </x:c>
    </x:row>
    <x:row r="170">
      <x:c r="A170" s="39"/>
      <x:c r="B170" s="39"/>
      <x:c r="C170" s="39"/>
      <x:c r="D170" s="39"/>
      <x:c r="E170" s="52"/>
      <x:c r="F170" s="39"/>
      <x:c r="G170" s="39"/>
      <x:c r="H170" s="39"/>
      <x:c r="I170" s="39"/>
      <x:c r="J170" s="39"/>
      <x:c r="K170" s="39"/>
      <x:c r="L170" s="39"/>
      <x:c r="M170" s="39"/>
      <x:c r="N170" s="39"/>
      <x:c r="O170" s="39"/>
      <x:c r="P170" s="47" t="str">
        <x:f>IF(A170="","",IF(OR(B170="",C170="",D170="",E170=""),"EVIDENCE INSUFFICIENT - SCOPE FIELD",IF(AND(C170=START!$B$6,D170=START!$B$7,E170&gt;=START!$B$8,E170&lt;=START!$B$9),"SCOPE MATCH","INVALID - OUT OF SCOPE")))</x:f>
      </x:c>
      <x:c r="Q170" s="47" t="str">
        <x:f>IF(A170="","",IF(OR(B170="",C170="",D170="",E170="",F170="",G170="",M170="",N170="",O170=""),"EVIDENCE INSUFFICIENT - REQUIRED FIELD",IF(G170="CITED",IF(H170="","EVIDENCE INSUFFICIENT - CITED URL",IF(OR(I170="",I170="UNRESOLVED"),"EVIDENCE INSUFFICIENT - SOURCE ROLE",IF(OR(J170="",K170="",L170=""),"EVIDENCE INSUFFICIENT - PASSAGE","COMPLETE"))),IF(OR(G170="NOT CITED",G170="UNCLEAR"),"COMPLETE","EVIDENCE INSUFFICIENT - CITATION STATUS"))))</x:f>
      </x:c>
      <x:c r="R170" s="47" t="str">
        <x:f>IF(A170="","",IF(NOT(OR(EXACT(C170,"Google Search AI features"),EXACT(C170,"Bing / Microsoft AI experiences"),EXACT(C170,"ChatGPT search"),EXACT(C170,"Other observed answer surface"))),"INVALID - PLATFORM TOKEN",IF(NOT(OR(EXACT(G170,"CITED"),EXACT(G170,"NOT CITED"),EXACT(G170,"UNCLEAR"))),"INVALID - CITATION TOKEN",IF(NOT(OR(EXACT(M170,"MENTIONED"),EXACT(M170,"NOT MENTIONED"),EXACT(M170,"UNCLEAR"))),"INVALID - MENTION TOKEN",IF(NOT(OR(EXACT(N170,"REPRODUCED"),EXACT(N170,"NOT REPRODUCED"),EXACT(N170,"NOT RETESTED"))),"INVALID - REPRODUCTION TOKEN",IF(COUNTIF($A$6:$A$205,A170)&gt;1,"INVALID - DUPLICATE ID",IF(G170="CITED",IF(AND(I170&lt;&gt;"",NOT(OR(EXACT(I170,"OFFICIAL / FIRST-PARTY AUTHORITY"),EXACT(I170,"PRIMARY EVIDENCE"),EXACT(I170,"SPECIALIST INTERPRETATION"),EXACT(I170,"PUBLISHER / REFERENCE"),EXACT(I170,"COMMERCIAL SOURCE"),EXACT(I170,"COMMUNITY / WITNESS"),EXACT(I170,"DIRECTORY / MARKETPLACE"),EXACT(I170,"UNRESOLVED"),EXACT(I170,"NOT APPLICABLE")))),"INVALID - SOURCE ROLE TOKEN",IF(AND(L170&lt;&gt;"",NOT(OR(EXACT(L170,"ENTAILS"),EXACT(L170,"PARTIAL"),EXACT(L170,"CONTEXT"),EXACT(L170,"CONTRADICTS"),EXACT(L170,"STALE / JURISDICTION MISMATCH"),EXACT(L170,"ORPHAN / CIRCULAR"),EXACT(L170,"NOT CHECKED"),EXACT(L170,"NOT APPLICABLE")))),"INVALID - SUPPORT TOKEN",IF(OR(I170="NOT APPLICABLE",L170="NOT APPLICABLE"),"INVALID - CITED DETAIL CONTRADICTION","VALID"))),IF(G170="NOT CITED",IF(OR(H170&lt;&gt;"",J170&lt;&gt;"",K170&lt;&gt;"",AND(I170&lt;&gt;"NOT APPLICABLE",I170&lt;&gt;""),AND(L170&lt;&gt;"NOT APPLICABLE",L170&lt;&gt;"")),"INVALID - NOT CITED DETAIL CONTRADICTION","VALID"),IF(G170="UNCLEAR",IF(OR(H170&lt;&gt;"",J170&lt;&gt;"",K170&lt;&gt;"",AND(I170&lt;&gt;"NOT APPLICABLE",I170&lt;&gt;""),AND(L170&lt;&gt;"NOT APPLICABLE",L170&lt;&gt;"")),"INVALID - UNCLEAR DETAIL CONTRADICTION","VALID"),"INVALID - CITATION TOKEN")))))))))</x:f>
      </x:c>
      <x:c r="S170" s="47" t="str">
        <x:f>IF(A170="","",IF(P170&lt;&gt;"SCOPE MATCH",P170,IF(R170&lt;&gt;"VALID",R170,IF(Q170&lt;&gt;"COMPLETE",Q170,IF(G170="UNCLEAR","EVIDENCE INSUFFICIENT - CITATION PRESENCE",IF(G170="NOT CITED","NO CITATION OBSERVED",IF(L170="NOT CHECKED","EVIDENCE INSUFFICIENT - PASSAGE",IF(L170="CONTRADICTS","CITATION SUPPORT CONTRADICTED",IF(L170="ORPHAN / CIRCULAR","EVIDENCE INSUFFICIENT - PROVENANCE",IF(L170="STALE / JURISDICTION MISMATCH","CITATION SUPPORT STALE / MISMATCHED",IF(L170="CONTEXT","CITATION CONTEXT ONLY",IF(L170="PARTIAL","CITATION SUPPORT PARTIAL",IF(AND(L170="ENTAILS",N170="REPRODUCED"),"REPEATABLE WITHIN SAMPLE",IF(AND(L170="ENTAILS",N170="NOT REPRODUCED"),"CITATION SUPPORT VERIFIED - NOT REPRODUCED",IF(L170="ENTAILS","CITATION SUPPORT VERIFIED","EVIDENCE INSUFFICIENT")))))))))))))))</x:f>
      </x:c>
      <x:c r="T170" s="47" t="str">
        <x:f>IF(A170="","",IF(OR(LEFT(S170,21)="EVIDENCE INSUFFICIENT",LEFT(S170,7)="INVALID"),"NOT READY","READY"))</x:f>
      </x:c>
    </x:row>
    <x:row r="171">
      <x:c r="A171" s="39"/>
      <x:c r="B171" s="39"/>
      <x:c r="C171" s="39"/>
      <x:c r="D171" s="39"/>
      <x:c r="E171" s="52"/>
      <x:c r="F171" s="39"/>
      <x:c r="G171" s="39"/>
      <x:c r="H171" s="39"/>
      <x:c r="I171" s="39"/>
      <x:c r="J171" s="39"/>
      <x:c r="K171" s="39"/>
      <x:c r="L171" s="39"/>
      <x:c r="M171" s="39"/>
      <x:c r="N171" s="39"/>
      <x:c r="O171" s="39"/>
      <x:c r="P171" s="47" t="str">
        <x:f>IF(A171="","",IF(OR(B171="",C171="",D171="",E171=""),"EVIDENCE INSUFFICIENT - SCOPE FIELD",IF(AND(C171=START!$B$6,D171=START!$B$7,E171&gt;=START!$B$8,E171&lt;=START!$B$9),"SCOPE MATCH","INVALID - OUT OF SCOPE")))</x:f>
      </x:c>
      <x:c r="Q171" s="47" t="str">
        <x:f>IF(A171="","",IF(OR(B171="",C171="",D171="",E171="",F171="",G171="",M171="",N171="",O171=""),"EVIDENCE INSUFFICIENT - REQUIRED FIELD",IF(G171="CITED",IF(H171="","EVIDENCE INSUFFICIENT - CITED URL",IF(OR(I171="",I171="UNRESOLVED"),"EVIDENCE INSUFFICIENT - SOURCE ROLE",IF(OR(J171="",K171="",L171=""),"EVIDENCE INSUFFICIENT - PASSAGE","COMPLETE"))),IF(OR(G171="NOT CITED",G171="UNCLEAR"),"COMPLETE","EVIDENCE INSUFFICIENT - CITATION STATUS"))))</x:f>
      </x:c>
      <x:c r="R171" s="47" t="str">
        <x:f>IF(A171="","",IF(NOT(OR(EXACT(C171,"Google Search AI features"),EXACT(C171,"Bing / Microsoft AI experiences"),EXACT(C171,"ChatGPT search"),EXACT(C171,"Other observed answer surface"))),"INVALID - PLATFORM TOKEN",IF(NOT(OR(EXACT(G171,"CITED"),EXACT(G171,"NOT CITED"),EXACT(G171,"UNCLEAR"))),"INVALID - CITATION TOKEN",IF(NOT(OR(EXACT(M171,"MENTIONED"),EXACT(M171,"NOT MENTIONED"),EXACT(M171,"UNCLEAR"))),"INVALID - MENTION TOKEN",IF(NOT(OR(EXACT(N171,"REPRODUCED"),EXACT(N171,"NOT REPRODUCED"),EXACT(N171,"NOT RETESTED"))),"INVALID - REPRODUCTION TOKEN",IF(COUNTIF($A$6:$A$205,A171)&gt;1,"INVALID - DUPLICATE ID",IF(G171="CITED",IF(AND(I171&lt;&gt;"",NOT(OR(EXACT(I171,"OFFICIAL / FIRST-PARTY AUTHORITY"),EXACT(I171,"PRIMARY EVIDENCE"),EXACT(I171,"SPECIALIST INTERPRETATION"),EXACT(I171,"PUBLISHER / REFERENCE"),EXACT(I171,"COMMERCIAL SOURCE"),EXACT(I171,"COMMUNITY / WITNESS"),EXACT(I171,"DIRECTORY / MARKETPLACE"),EXACT(I171,"UNRESOLVED"),EXACT(I171,"NOT APPLICABLE")))),"INVALID - SOURCE ROLE TOKEN",IF(AND(L171&lt;&gt;"",NOT(OR(EXACT(L171,"ENTAILS"),EXACT(L171,"PARTIAL"),EXACT(L171,"CONTEXT"),EXACT(L171,"CONTRADICTS"),EXACT(L171,"STALE / JURISDICTION MISMATCH"),EXACT(L171,"ORPHAN / CIRCULAR"),EXACT(L171,"NOT CHECKED"),EXACT(L171,"NOT APPLICABLE")))),"INVALID - SUPPORT TOKEN",IF(OR(I171="NOT APPLICABLE",L171="NOT APPLICABLE"),"INVALID - CITED DETAIL CONTRADICTION","VALID"))),IF(G171="NOT CITED",IF(OR(H171&lt;&gt;"",J171&lt;&gt;"",K171&lt;&gt;"",AND(I171&lt;&gt;"NOT APPLICABLE",I171&lt;&gt;""),AND(L171&lt;&gt;"NOT APPLICABLE",L171&lt;&gt;"")),"INVALID - NOT CITED DETAIL CONTRADICTION","VALID"),IF(G171="UNCLEAR",IF(OR(H171&lt;&gt;"",J171&lt;&gt;"",K171&lt;&gt;"",AND(I171&lt;&gt;"NOT APPLICABLE",I171&lt;&gt;""),AND(L171&lt;&gt;"NOT APPLICABLE",L171&lt;&gt;"")),"INVALID - UNCLEAR DETAIL CONTRADICTION","VALID"),"INVALID - CITATION TOKEN")))))))))</x:f>
      </x:c>
      <x:c r="S171" s="47" t="str">
        <x:f>IF(A171="","",IF(P171&lt;&gt;"SCOPE MATCH",P171,IF(R171&lt;&gt;"VALID",R171,IF(Q171&lt;&gt;"COMPLETE",Q171,IF(G171="UNCLEAR","EVIDENCE INSUFFICIENT - CITATION PRESENCE",IF(G171="NOT CITED","NO CITATION OBSERVED",IF(L171="NOT CHECKED","EVIDENCE INSUFFICIENT - PASSAGE",IF(L171="CONTRADICTS","CITATION SUPPORT CONTRADICTED",IF(L171="ORPHAN / CIRCULAR","EVIDENCE INSUFFICIENT - PROVENANCE",IF(L171="STALE / JURISDICTION MISMATCH","CITATION SUPPORT STALE / MISMATCHED",IF(L171="CONTEXT","CITATION CONTEXT ONLY",IF(L171="PARTIAL","CITATION SUPPORT PARTIAL",IF(AND(L171="ENTAILS",N171="REPRODUCED"),"REPEATABLE WITHIN SAMPLE",IF(AND(L171="ENTAILS",N171="NOT REPRODUCED"),"CITATION SUPPORT VERIFIED - NOT REPRODUCED",IF(L171="ENTAILS","CITATION SUPPORT VERIFIED","EVIDENCE INSUFFICIENT")))))))))))))))</x:f>
      </x:c>
      <x:c r="T171" s="47" t="str">
        <x:f>IF(A171="","",IF(OR(LEFT(S171,21)="EVIDENCE INSUFFICIENT",LEFT(S171,7)="INVALID"),"NOT READY","READY"))</x:f>
      </x:c>
    </x:row>
    <x:row r="172">
      <x:c r="A172" s="39"/>
      <x:c r="B172" s="39"/>
      <x:c r="C172" s="39"/>
      <x:c r="D172" s="39"/>
      <x:c r="E172" s="52"/>
      <x:c r="F172" s="39"/>
      <x:c r="G172" s="39"/>
      <x:c r="H172" s="39"/>
      <x:c r="I172" s="39"/>
      <x:c r="J172" s="39"/>
      <x:c r="K172" s="39"/>
      <x:c r="L172" s="39"/>
      <x:c r="M172" s="39"/>
      <x:c r="N172" s="39"/>
      <x:c r="O172" s="39"/>
      <x:c r="P172" s="47" t="str">
        <x:f>IF(A172="","",IF(OR(B172="",C172="",D172="",E172=""),"EVIDENCE INSUFFICIENT - SCOPE FIELD",IF(AND(C172=START!$B$6,D172=START!$B$7,E172&gt;=START!$B$8,E172&lt;=START!$B$9),"SCOPE MATCH","INVALID - OUT OF SCOPE")))</x:f>
      </x:c>
      <x:c r="Q172" s="47" t="str">
        <x:f>IF(A172="","",IF(OR(B172="",C172="",D172="",E172="",F172="",G172="",M172="",N172="",O172=""),"EVIDENCE INSUFFICIENT - REQUIRED FIELD",IF(G172="CITED",IF(H172="","EVIDENCE INSUFFICIENT - CITED URL",IF(OR(I172="",I172="UNRESOLVED"),"EVIDENCE INSUFFICIENT - SOURCE ROLE",IF(OR(J172="",K172="",L172=""),"EVIDENCE INSUFFICIENT - PASSAGE","COMPLETE"))),IF(OR(G172="NOT CITED",G172="UNCLEAR"),"COMPLETE","EVIDENCE INSUFFICIENT - CITATION STATUS"))))</x:f>
      </x:c>
      <x:c r="R172" s="47" t="str">
        <x:f>IF(A172="","",IF(NOT(OR(EXACT(C172,"Google Search AI features"),EXACT(C172,"Bing / Microsoft AI experiences"),EXACT(C172,"ChatGPT search"),EXACT(C172,"Other observed answer surface"))),"INVALID - PLATFORM TOKEN",IF(NOT(OR(EXACT(G172,"CITED"),EXACT(G172,"NOT CITED"),EXACT(G172,"UNCLEAR"))),"INVALID - CITATION TOKEN",IF(NOT(OR(EXACT(M172,"MENTIONED"),EXACT(M172,"NOT MENTIONED"),EXACT(M172,"UNCLEAR"))),"INVALID - MENTION TOKEN",IF(NOT(OR(EXACT(N172,"REPRODUCED"),EXACT(N172,"NOT REPRODUCED"),EXACT(N172,"NOT RETESTED"))),"INVALID - REPRODUCTION TOKEN",IF(COUNTIF($A$6:$A$205,A172)&gt;1,"INVALID - DUPLICATE ID",IF(G172="CITED",IF(AND(I172&lt;&gt;"",NOT(OR(EXACT(I172,"OFFICIAL / FIRST-PARTY AUTHORITY"),EXACT(I172,"PRIMARY EVIDENCE"),EXACT(I172,"SPECIALIST INTERPRETATION"),EXACT(I172,"PUBLISHER / REFERENCE"),EXACT(I172,"COMMERCIAL SOURCE"),EXACT(I172,"COMMUNITY / WITNESS"),EXACT(I172,"DIRECTORY / MARKETPLACE"),EXACT(I172,"UNRESOLVED"),EXACT(I172,"NOT APPLICABLE")))),"INVALID - SOURCE ROLE TOKEN",IF(AND(L172&lt;&gt;"",NOT(OR(EXACT(L172,"ENTAILS"),EXACT(L172,"PARTIAL"),EXACT(L172,"CONTEXT"),EXACT(L172,"CONTRADICTS"),EXACT(L172,"STALE / JURISDICTION MISMATCH"),EXACT(L172,"ORPHAN / CIRCULAR"),EXACT(L172,"NOT CHECKED"),EXACT(L172,"NOT APPLICABLE")))),"INVALID - SUPPORT TOKEN",IF(OR(I172="NOT APPLICABLE",L172="NOT APPLICABLE"),"INVALID - CITED DETAIL CONTRADICTION","VALID"))),IF(G172="NOT CITED",IF(OR(H172&lt;&gt;"",J172&lt;&gt;"",K172&lt;&gt;"",AND(I172&lt;&gt;"NOT APPLICABLE",I172&lt;&gt;""),AND(L172&lt;&gt;"NOT APPLICABLE",L172&lt;&gt;"")),"INVALID - NOT CITED DETAIL CONTRADICTION","VALID"),IF(G172="UNCLEAR",IF(OR(H172&lt;&gt;"",J172&lt;&gt;"",K172&lt;&gt;"",AND(I172&lt;&gt;"NOT APPLICABLE",I172&lt;&gt;""),AND(L172&lt;&gt;"NOT APPLICABLE",L172&lt;&gt;"")),"INVALID - UNCLEAR DETAIL CONTRADICTION","VALID"),"INVALID - CITATION TOKEN")))))))))</x:f>
      </x:c>
      <x:c r="S172" s="47" t="str">
        <x:f>IF(A172="","",IF(P172&lt;&gt;"SCOPE MATCH",P172,IF(R172&lt;&gt;"VALID",R172,IF(Q172&lt;&gt;"COMPLETE",Q172,IF(G172="UNCLEAR","EVIDENCE INSUFFICIENT - CITATION PRESENCE",IF(G172="NOT CITED","NO CITATION OBSERVED",IF(L172="NOT CHECKED","EVIDENCE INSUFFICIENT - PASSAGE",IF(L172="CONTRADICTS","CITATION SUPPORT CONTRADICTED",IF(L172="ORPHAN / CIRCULAR","EVIDENCE INSUFFICIENT - PROVENANCE",IF(L172="STALE / JURISDICTION MISMATCH","CITATION SUPPORT STALE / MISMATCHED",IF(L172="CONTEXT","CITATION CONTEXT ONLY",IF(L172="PARTIAL","CITATION SUPPORT PARTIAL",IF(AND(L172="ENTAILS",N172="REPRODUCED"),"REPEATABLE WITHIN SAMPLE",IF(AND(L172="ENTAILS",N172="NOT REPRODUCED"),"CITATION SUPPORT VERIFIED - NOT REPRODUCED",IF(L172="ENTAILS","CITATION SUPPORT VERIFIED","EVIDENCE INSUFFICIENT")))))))))))))))</x:f>
      </x:c>
      <x:c r="T172" s="47" t="str">
        <x:f>IF(A172="","",IF(OR(LEFT(S172,21)="EVIDENCE INSUFFICIENT",LEFT(S172,7)="INVALID"),"NOT READY","READY"))</x:f>
      </x:c>
    </x:row>
    <x:row r="173">
      <x:c r="A173" s="39"/>
      <x:c r="B173" s="39"/>
      <x:c r="C173" s="39"/>
      <x:c r="D173" s="39"/>
      <x:c r="E173" s="52"/>
      <x:c r="F173" s="39"/>
      <x:c r="G173" s="39"/>
      <x:c r="H173" s="39"/>
      <x:c r="I173" s="39"/>
      <x:c r="J173" s="39"/>
      <x:c r="K173" s="39"/>
      <x:c r="L173" s="39"/>
      <x:c r="M173" s="39"/>
      <x:c r="N173" s="39"/>
      <x:c r="O173" s="39"/>
      <x:c r="P173" s="47" t="str">
        <x:f>IF(A173="","",IF(OR(B173="",C173="",D173="",E173=""),"EVIDENCE INSUFFICIENT - SCOPE FIELD",IF(AND(C173=START!$B$6,D173=START!$B$7,E173&gt;=START!$B$8,E173&lt;=START!$B$9),"SCOPE MATCH","INVALID - OUT OF SCOPE")))</x:f>
      </x:c>
      <x:c r="Q173" s="47" t="str">
        <x:f>IF(A173="","",IF(OR(B173="",C173="",D173="",E173="",F173="",G173="",M173="",N173="",O173=""),"EVIDENCE INSUFFICIENT - REQUIRED FIELD",IF(G173="CITED",IF(H173="","EVIDENCE INSUFFICIENT - CITED URL",IF(OR(I173="",I173="UNRESOLVED"),"EVIDENCE INSUFFICIENT - SOURCE ROLE",IF(OR(J173="",K173="",L173=""),"EVIDENCE INSUFFICIENT - PASSAGE","COMPLETE"))),IF(OR(G173="NOT CITED",G173="UNCLEAR"),"COMPLETE","EVIDENCE INSUFFICIENT - CITATION STATUS"))))</x:f>
      </x:c>
      <x:c r="R173" s="47" t="str">
        <x:f>IF(A173="","",IF(NOT(OR(EXACT(C173,"Google Search AI features"),EXACT(C173,"Bing / Microsoft AI experiences"),EXACT(C173,"ChatGPT search"),EXACT(C173,"Other observed answer surface"))),"INVALID - PLATFORM TOKEN",IF(NOT(OR(EXACT(G173,"CITED"),EXACT(G173,"NOT CITED"),EXACT(G173,"UNCLEAR"))),"INVALID - CITATION TOKEN",IF(NOT(OR(EXACT(M173,"MENTIONED"),EXACT(M173,"NOT MENTIONED"),EXACT(M173,"UNCLEAR"))),"INVALID - MENTION TOKEN",IF(NOT(OR(EXACT(N173,"REPRODUCED"),EXACT(N173,"NOT REPRODUCED"),EXACT(N173,"NOT RETESTED"))),"INVALID - REPRODUCTION TOKEN",IF(COUNTIF($A$6:$A$205,A173)&gt;1,"INVALID - DUPLICATE ID",IF(G173="CITED",IF(AND(I173&lt;&gt;"",NOT(OR(EXACT(I173,"OFFICIAL / FIRST-PARTY AUTHORITY"),EXACT(I173,"PRIMARY EVIDENCE"),EXACT(I173,"SPECIALIST INTERPRETATION"),EXACT(I173,"PUBLISHER / REFERENCE"),EXACT(I173,"COMMERCIAL SOURCE"),EXACT(I173,"COMMUNITY / WITNESS"),EXACT(I173,"DIRECTORY / MARKETPLACE"),EXACT(I173,"UNRESOLVED"),EXACT(I173,"NOT APPLICABLE")))),"INVALID - SOURCE ROLE TOKEN",IF(AND(L173&lt;&gt;"",NOT(OR(EXACT(L173,"ENTAILS"),EXACT(L173,"PARTIAL"),EXACT(L173,"CONTEXT"),EXACT(L173,"CONTRADICTS"),EXACT(L173,"STALE / JURISDICTION MISMATCH"),EXACT(L173,"ORPHAN / CIRCULAR"),EXACT(L173,"NOT CHECKED"),EXACT(L173,"NOT APPLICABLE")))),"INVALID - SUPPORT TOKEN",IF(OR(I173="NOT APPLICABLE",L173="NOT APPLICABLE"),"INVALID - CITED DETAIL CONTRADICTION","VALID"))),IF(G173="NOT CITED",IF(OR(H173&lt;&gt;"",J173&lt;&gt;"",K173&lt;&gt;"",AND(I173&lt;&gt;"NOT APPLICABLE",I173&lt;&gt;""),AND(L173&lt;&gt;"NOT APPLICABLE",L173&lt;&gt;"")),"INVALID - NOT CITED DETAIL CONTRADICTION","VALID"),IF(G173="UNCLEAR",IF(OR(H173&lt;&gt;"",J173&lt;&gt;"",K173&lt;&gt;"",AND(I173&lt;&gt;"NOT APPLICABLE",I173&lt;&gt;""),AND(L173&lt;&gt;"NOT APPLICABLE",L173&lt;&gt;"")),"INVALID - UNCLEAR DETAIL CONTRADICTION","VALID"),"INVALID - CITATION TOKEN")))))))))</x:f>
      </x:c>
      <x:c r="S173" s="47" t="str">
        <x:f>IF(A173="","",IF(P173&lt;&gt;"SCOPE MATCH",P173,IF(R173&lt;&gt;"VALID",R173,IF(Q173&lt;&gt;"COMPLETE",Q173,IF(G173="UNCLEAR","EVIDENCE INSUFFICIENT - CITATION PRESENCE",IF(G173="NOT CITED","NO CITATION OBSERVED",IF(L173="NOT CHECKED","EVIDENCE INSUFFICIENT - PASSAGE",IF(L173="CONTRADICTS","CITATION SUPPORT CONTRADICTED",IF(L173="ORPHAN / CIRCULAR","EVIDENCE INSUFFICIENT - PROVENANCE",IF(L173="STALE / JURISDICTION MISMATCH","CITATION SUPPORT STALE / MISMATCHED",IF(L173="CONTEXT","CITATION CONTEXT ONLY",IF(L173="PARTIAL","CITATION SUPPORT PARTIAL",IF(AND(L173="ENTAILS",N173="REPRODUCED"),"REPEATABLE WITHIN SAMPLE",IF(AND(L173="ENTAILS",N173="NOT REPRODUCED"),"CITATION SUPPORT VERIFIED - NOT REPRODUCED",IF(L173="ENTAILS","CITATION SUPPORT VERIFIED","EVIDENCE INSUFFICIENT")))))))))))))))</x:f>
      </x:c>
      <x:c r="T173" s="47" t="str">
        <x:f>IF(A173="","",IF(OR(LEFT(S173,21)="EVIDENCE INSUFFICIENT",LEFT(S173,7)="INVALID"),"NOT READY","READY"))</x:f>
      </x:c>
    </x:row>
    <x:row r="174">
      <x:c r="A174" s="39"/>
      <x:c r="B174" s="39"/>
      <x:c r="C174" s="39"/>
      <x:c r="D174" s="39"/>
      <x:c r="E174" s="52"/>
      <x:c r="F174" s="39"/>
      <x:c r="G174" s="39"/>
      <x:c r="H174" s="39"/>
      <x:c r="I174" s="39"/>
      <x:c r="J174" s="39"/>
      <x:c r="K174" s="39"/>
      <x:c r="L174" s="39"/>
      <x:c r="M174" s="39"/>
      <x:c r="N174" s="39"/>
      <x:c r="O174" s="39"/>
      <x:c r="P174" s="47" t="str">
        <x:f>IF(A174="","",IF(OR(B174="",C174="",D174="",E174=""),"EVIDENCE INSUFFICIENT - SCOPE FIELD",IF(AND(C174=START!$B$6,D174=START!$B$7,E174&gt;=START!$B$8,E174&lt;=START!$B$9),"SCOPE MATCH","INVALID - OUT OF SCOPE")))</x:f>
      </x:c>
      <x:c r="Q174" s="47" t="str">
        <x:f>IF(A174="","",IF(OR(B174="",C174="",D174="",E174="",F174="",G174="",M174="",N174="",O174=""),"EVIDENCE INSUFFICIENT - REQUIRED FIELD",IF(G174="CITED",IF(H174="","EVIDENCE INSUFFICIENT - CITED URL",IF(OR(I174="",I174="UNRESOLVED"),"EVIDENCE INSUFFICIENT - SOURCE ROLE",IF(OR(J174="",K174="",L174=""),"EVIDENCE INSUFFICIENT - PASSAGE","COMPLETE"))),IF(OR(G174="NOT CITED",G174="UNCLEAR"),"COMPLETE","EVIDENCE INSUFFICIENT - CITATION STATUS"))))</x:f>
      </x:c>
      <x:c r="R174" s="47" t="str">
        <x:f>IF(A174="","",IF(NOT(OR(EXACT(C174,"Google Search AI features"),EXACT(C174,"Bing / Microsoft AI experiences"),EXACT(C174,"ChatGPT search"),EXACT(C174,"Other observed answer surface"))),"INVALID - PLATFORM TOKEN",IF(NOT(OR(EXACT(G174,"CITED"),EXACT(G174,"NOT CITED"),EXACT(G174,"UNCLEAR"))),"INVALID - CITATION TOKEN",IF(NOT(OR(EXACT(M174,"MENTIONED"),EXACT(M174,"NOT MENTIONED"),EXACT(M174,"UNCLEAR"))),"INVALID - MENTION TOKEN",IF(NOT(OR(EXACT(N174,"REPRODUCED"),EXACT(N174,"NOT REPRODUCED"),EXACT(N174,"NOT RETESTED"))),"INVALID - REPRODUCTION TOKEN",IF(COUNTIF($A$6:$A$205,A174)&gt;1,"INVALID - DUPLICATE ID",IF(G174="CITED",IF(AND(I174&lt;&gt;"",NOT(OR(EXACT(I174,"OFFICIAL / FIRST-PARTY AUTHORITY"),EXACT(I174,"PRIMARY EVIDENCE"),EXACT(I174,"SPECIALIST INTERPRETATION"),EXACT(I174,"PUBLISHER / REFERENCE"),EXACT(I174,"COMMERCIAL SOURCE"),EXACT(I174,"COMMUNITY / WITNESS"),EXACT(I174,"DIRECTORY / MARKETPLACE"),EXACT(I174,"UNRESOLVED"),EXACT(I174,"NOT APPLICABLE")))),"INVALID - SOURCE ROLE TOKEN",IF(AND(L174&lt;&gt;"",NOT(OR(EXACT(L174,"ENTAILS"),EXACT(L174,"PARTIAL"),EXACT(L174,"CONTEXT"),EXACT(L174,"CONTRADICTS"),EXACT(L174,"STALE / JURISDICTION MISMATCH"),EXACT(L174,"ORPHAN / CIRCULAR"),EXACT(L174,"NOT CHECKED"),EXACT(L174,"NOT APPLICABLE")))),"INVALID - SUPPORT TOKEN",IF(OR(I174="NOT APPLICABLE",L174="NOT APPLICABLE"),"INVALID - CITED DETAIL CONTRADICTION","VALID"))),IF(G174="NOT CITED",IF(OR(H174&lt;&gt;"",J174&lt;&gt;"",K174&lt;&gt;"",AND(I174&lt;&gt;"NOT APPLICABLE",I174&lt;&gt;""),AND(L174&lt;&gt;"NOT APPLICABLE",L174&lt;&gt;"")),"INVALID - NOT CITED DETAIL CONTRADICTION","VALID"),IF(G174="UNCLEAR",IF(OR(H174&lt;&gt;"",J174&lt;&gt;"",K174&lt;&gt;"",AND(I174&lt;&gt;"NOT APPLICABLE",I174&lt;&gt;""),AND(L174&lt;&gt;"NOT APPLICABLE",L174&lt;&gt;"")),"INVALID - UNCLEAR DETAIL CONTRADICTION","VALID"),"INVALID - CITATION TOKEN")))))))))</x:f>
      </x:c>
      <x:c r="S174" s="47" t="str">
        <x:f>IF(A174="","",IF(P174&lt;&gt;"SCOPE MATCH",P174,IF(R174&lt;&gt;"VALID",R174,IF(Q174&lt;&gt;"COMPLETE",Q174,IF(G174="UNCLEAR","EVIDENCE INSUFFICIENT - CITATION PRESENCE",IF(G174="NOT CITED","NO CITATION OBSERVED",IF(L174="NOT CHECKED","EVIDENCE INSUFFICIENT - PASSAGE",IF(L174="CONTRADICTS","CITATION SUPPORT CONTRADICTED",IF(L174="ORPHAN / CIRCULAR","EVIDENCE INSUFFICIENT - PROVENANCE",IF(L174="STALE / JURISDICTION MISMATCH","CITATION SUPPORT STALE / MISMATCHED",IF(L174="CONTEXT","CITATION CONTEXT ONLY",IF(L174="PARTIAL","CITATION SUPPORT PARTIAL",IF(AND(L174="ENTAILS",N174="REPRODUCED"),"REPEATABLE WITHIN SAMPLE",IF(AND(L174="ENTAILS",N174="NOT REPRODUCED"),"CITATION SUPPORT VERIFIED - NOT REPRODUCED",IF(L174="ENTAILS","CITATION SUPPORT VERIFIED","EVIDENCE INSUFFICIENT")))))))))))))))</x:f>
      </x:c>
      <x:c r="T174" s="47" t="str">
        <x:f>IF(A174="","",IF(OR(LEFT(S174,21)="EVIDENCE INSUFFICIENT",LEFT(S174,7)="INVALID"),"NOT READY","READY"))</x:f>
      </x:c>
    </x:row>
    <x:row r="175">
      <x:c r="A175" s="39"/>
      <x:c r="B175" s="39"/>
      <x:c r="C175" s="39"/>
      <x:c r="D175" s="39"/>
      <x:c r="E175" s="52"/>
      <x:c r="F175" s="39"/>
      <x:c r="G175" s="39"/>
      <x:c r="H175" s="39"/>
      <x:c r="I175" s="39"/>
      <x:c r="J175" s="39"/>
      <x:c r="K175" s="39"/>
      <x:c r="L175" s="39"/>
      <x:c r="M175" s="39"/>
      <x:c r="N175" s="39"/>
      <x:c r="O175" s="39"/>
      <x:c r="P175" s="47" t="str">
        <x:f>IF(A175="","",IF(OR(B175="",C175="",D175="",E175=""),"EVIDENCE INSUFFICIENT - SCOPE FIELD",IF(AND(C175=START!$B$6,D175=START!$B$7,E175&gt;=START!$B$8,E175&lt;=START!$B$9),"SCOPE MATCH","INVALID - OUT OF SCOPE")))</x:f>
      </x:c>
      <x:c r="Q175" s="47" t="str">
        <x:f>IF(A175="","",IF(OR(B175="",C175="",D175="",E175="",F175="",G175="",M175="",N175="",O175=""),"EVIDENCE INSUFFICIENT - REQUIRED FIELD",IF(G175="CITED",IF(H175="","EVIDENCE INSUFFICIENT - CITED URL",IF(OR(I175="",I175="UNRESOLVED"),"EVIDENCE INSUFFICIENT - SOURCE ROLE",IF(OR(J175="",K175="",L175=""),"EVIDENCE INSUFFICIENT - PASSAGE","COMPLETE"))),IF(OR(G175="NOT CITED",G175="UNCLEAR"),"COMPLETE","EVIDENCE INSUFFICIENT - CITATION STATUS"))))</x:f>
      </x:c>
      <x:c r="R175" s="47" t="str">
        <x:f>IF(A175="","",IF(NOT(OR(EXACT(C175,"Google Search AI features"),EXACT(C175,"Bing / Microsoft AI experiences"),EXACT(C175,"ChatGPT search"),EXACT(C175,"Other observed answer surface"))),"INVALID - PLATFORM TOKEN",IF(NOT(OR(EXACT(G175,"CITED"),EXACT(G175,"NOT CITED"),EXACT(G175,"UNCLEAR"))),"INVALID - CITATION TOKEN",IF(NOT(OR(EXACT(M175,"MENTIONED"),EXACT(M175,"NOT MENTIONED"),EXACT(M175,"UNCLEAR"))),"INVALID - MENTION TOKEN",IF(NOT(OR(EXACT(N175,"REPRODUCED"),EXACT(N175,"NOT REPRODUCED"),EXACT(N175,"NOT RETESTED"))),"INVALID - REPRODUCTION TOKEN",IF(COUNTIF($A$6:$A$205,A175)&gt;1,"INVALID - DUPLICATE ID",IF(G175="CITED",IF(AND(I175&lt;&gt;"",NOT(OR(EXACT(I175,"OFFICIAL / FIRST-PARTY AUTHORITY"),EXACT(I175,"PRIMARY EVIDENCE"),EXACT(I175,"SPECIALIST INTERPRETATION"),EXACT(I175,"PUBLISHER / REFERENCE"),EXACT(I175,"COMMERCIAL SOURCE"),EXACT(I175,"COMMUNITY / WITNESS"),EXACT(I175,"DIRECTORY / MARKETPLACE"),EXACT(I175,"UNRESOLVED"),EXACT(I175,"NOT APPLICABLE")))),"INVALID - SOURCE ROLE TOKEN",IF(AND(L175&lt;&gt;"",NOT(OR(EXACT(L175,"ENTAILS"),EXACT(L175,"PARTIAL"),EXACT(L175,"CONTEXT"),EXACT(L175,"CONTRADICTS"),EXACT(L175,"STALE / JURISDICTION MISMATCH"),EXACT(L175,"ORPHAN / CIRCULAR"),EXACT(L175,"NOT CHECKED"),EXACT(L175,"NOT APPLICABLE")))),"INVALID - SUPPORT TOKEN",IF(OR(I175="NOT APPLICABLE",L175="NOT APPLICABLE"),"INVALID - CITED DETAIL CONTRADICTION","VALID"))),IF(G175="NOT CITED",IF(OR(H175&lt;&gt;"",J175&lt;&gt;"",K175&lt;&gt;"",AND(I175&lt;&gt;"NOT APPLICABLE",I175&lt;&gt;""),AND(L175&lt;&gt;"NOT APPLICABLE",L175&lt;&gt;"")),"INVALID - NOT CITED DETAIL CONTRADICTION","VALID"),IF(G175="UNCLEAR",IF(OR(H175&lt;&gt;"",J175&lt;&gt;"",K175&lt;&gt;"",AND(I175&lt;&gt;"NOT APPLICABLE",I175&lt;&gt;""),AND(L175&lt;&gt;"NOT APPLICABLE",L175&lt;&gt;"")),"INVALID - UNCLEAR DETAIL CONTRADICTION","VALID"),"INVALID - CITATION TOKEN")))))))))</x:f>
      </x:c>
      <x:c r="S175" s="47" t="str">
        <x:f>IF(A175="","",IF(P175&lt;&gt;"SCOPE MATCH",P175,IF(R175&lt;&gt;"VALID",R175,IF(Q175&lt;&gt;"COMPLETE",Q175,IF(G175="UNCLEAR","EVIDENCE INSUFFICIENT - CITATION PRESENCE",IF(G175="NOT CITED","NO CITATION OBSERVED",IF(L175="NOT CHECKED","EVIDENCE INSUFFICIENT - PASSAGE",IF(L175="CONTRADICTS","CITATION SUPPORT CONTRADICTED",IF(L175="ORPHAN / CIRCULAR","EVIDENCE INSUFFICIENT - PROVENANCE",IF(L175="STALE / JURISDICTION MISMATCH","CITATION SUPPORT STALE / MISMATCHED",IF(L175="CONTEXT","CITATION CONTEXT ONLY",IF(L175="PARTIAL","CITATION SUPPORT PARTIAL",IF(AND(L175="ENTAILS",N175="REPRODUCED"),"REPEATABLE WITHIN SAMPLE",IF(AND(L175="ENTAILS",N175="NOT REPRODUCED"),"CITATION SUPPORT VERIFIED - NOT REPRODUCED",IF(L175="ENTAILS","CITATION SUPPORT VERIFIED","EVIDENCE INSUFFICIENT")))))))))))))))</x:f>
      </x:c>
      <x:c r="T175" s="47" t="str">
        <x:f>IF(A175="","",IF(OR(LEFT(S175,21)="EVIDENCE INSUFFICIENT",LEFT(S175,7)="INVALID"),"NOT READY","READY"))</x:f>
      </x:c>
    </x:row>
    <x:row r="176">
      <x:c r="A176" s="39"/>
      <x:c r="B176" s="39"/>
      <x:c r="C176" s="39"/>
      <x:c r="D176" s="39"/>
      <x:c r="E176" s="52"/>
      <x:c r="F176" s="39"/>
      <x:c r="G176" s="39"/>
      <x:c r="H176" s="39"/>
      <x:c r="I176" s="39"/>
      <x:c r="J176" s="39"/>
      <x:c r="K176" s="39"/>
      <x:c r="L176" s="39"/>
      <x:c r="M176" s="39"/>
      <x:c r="N176" s="39"/>
      <x:c r="O176" s="39"/>
      <x:c r="P176" s="47" t="str">
        <x:f>IF(A176="","",IF(OR(B176="",C176="",D176="",E176=""),"EVIDENCE INSUFFICIENT - SCOPE FIELD",IF(AND(C176=START!$B$6,D176=START!$B$7,E176&gt;=START!$B$8,E176&lt;=START!$B$9),"SCOPE MATCH","INVALID - OUT OF SCOPE")))</x:f>
      </x:c>
      <x:c r="Q176" s="47" t="str">
        <x:f>IF(A176="","",IF(OR(B176="",C176="",D176="",E176="",F176="",G176="",M176="",N176="",O176=""),"EVIDENCE INSUFFICIENT - REQUIRED FIELD",IF(G176="CITED",IF(H176="","EVIDENCE INSUFFICIENT - CITED URL",IF(OR(I176="",I176="UNRESOLVED"),"EVIDENCE INSUFFICIENT - SOURCE ROLE",IF(OR(J176="",K176="",L176=""),"EVIDENCE INSUFFICIENT - PASSAGE","COMPLETE"))),IF(OR(G176="NOT CITED",G176="UNCLEAR"),"COMPLETE","EVIDENCE INSUFFICIENT - CITATION STATUS"))))</x:f>
      </x:c>
      <x:c r="R176" s="47" t="str">
        <x:f>IF(A176="","",IF(NOT(OR(EXACT(C176,"Google Search AI features"),EXACT(C176,"Bing / Microsoft AI experiences"),EXACT(C176,"ChatGPT search"),EXACT(C176,"Other observed answer surface"))),"INVALID - PLATFORM TOKEN",IF(NOT(OR(EXACT(G176,"CITED"),EXACT(G176,"NOT CITED"),EXACT(G176,"UNCLEAR"))),"INVALID - CITATION TOKEN",IF(NOT(OR(EXACT(M176,"MENTIONED"),EXACT(M176,"NOT MENTIONED"),EXACT(M176,"UNCLEAR"))),"INVALID - MENTION TOKEN",IF(NOT(OR(EXACT(N176,"REPRODUCED"),EXACT(N176,"NOT REPRODUCED"),EXACT(N176,"NOT RETESTED"))),"INVALID - REPRODUCTION TOKEN",IF(COUNTIF($A$6:$A$205,A176)&gt;1,"INVALID - DUPLICATE ID",IF(G176="CITED",IF(AND(I176&lt;&gt;"",NOT(OR(EXACT(I176,"OFFICIAL / FIRST-PARTY AUTHORITY"),EXACT(I176,"PRIMARY EVIDENCE"),EXACT(I176,"SPECIALIST INTERPRETATION"),EXACT(I176,"PUBLISHER / REFERENCE"),EXACT(I176,"COMMERCIAL SOURCE"),EXACT(I176,"COMMUNITY / WITNESS"),EXACT(I176,"DIRECTORY / MARKETPLACE"),EXACT(I176,"UNRESOLVED"),EXACT(I176,"NOT APPLICABLE")))),"INVALID - SOURCE ROLE TOKEN",IF(AND(L176&lt;&gt;"",NOT(OR(EXACT(L176,"ENTAILS"),EXACT(L176,"PARTIAL"),EXACT(L176,"CONTEXT"),EXACT(L176,"CONTRADICTS"),EXACT(L176,"STALE / JURISDICTION MISMATCH"),EXACT(L176,"ORPHAN / CIRCULAR"),EXACT(L176,"NOT CHECKED"),EXACT(L176,"NOT APPLICABLE")))),"INVALID - SUPPORT TOKEN",IF(OR(I176="NOT APPLICABLE",L176="NOT APPLICABLE"),"INVALID - CITED DETAIL CONTRADICTION","VALID"))),IF(G176="NOT CITED",IF(OR(H176&lt;&gt;"",J176&lt;&gt;"",K176&lt;&gt;"",AND(I176&lt;&gt;"NOT APPLICABLE",I176&lt;&gt;""),AND(L176&lt;&gt;"NOT APPLICABLE",L176&lt;&gt;"")),"INVALID - NOT CITED DETAIL CONTRADICTION","VALID"),IF(G176="UNCLEAR",IF(OR(H176&lt;&gt;"",J176&lt;&gt;"",K176&lt;&gt;"",AND(I176&lt;&gt;"NOT APPLICABLE",I176&lt;&gt;""),AND(L176&lt;&gt;"NOT APPLICABLE",L176&lt;&gt;"")),"INVALID - UNCLEAR DETAIL CONTRADICTION","VALID"),"INVALID - CITATION TOKEN")))))))))</x:f>
      </x:c>
      <x:c r="S176" s="47" t="str">
        <x:f>IF(A176="","",IF(P176&lt;&gt;"SCOPE MATCH",P176,IF(R176&lt;&gt;"VALID",R176,IF(Q176&lt;&gt;"COMPLETE",Q176,IF(G176="UNCLEAR","EVIDENCE INSUFFICIENT - CITATION PRESENCE",IF(G176="NOT CITED","NO CITATION OBSERVED",IF(L176="NOT CHECKED","EVIDENCE INSUFFICIENT - PASSAGE",IF(L176="CONTRADICTS","CITATION SUPPORT CONTRADICTED",IF(L176="ORPHAN / CIRCULAR","EVIDENCE INSUFFICIENT - PROVENANCE",IF(L176="STALE / JURISDICTION MISMATCH","CITATION SUPPORT STALE / MISMATCHED",IF(L176="CONTEXT","CITATION CONTEXT ONLY",IF(L176="PARTIAL","CITATION SUPPORT PARTIAL",IF(AND(L176="ENTAILS",N176="REPRODUCED"),"REPEATABLE WITHIN SAMPLE",IF(AND(L176="ENTAILS",N176="NOT REPRODUCED"),"CITATION SUPPORT VERIFIED - NOT REPRODUCED",IF(L176="ENTAILS","CITATION SUPPORT VERIFIED","EVIDENCE INSUFFICIENT")))))))))))))))</x:f>
      </x:c>
      <x:c r="T176" s="47" t="str">
        <x:f>IF(A176="","",IF(OR(LEFT(S176,21)="EVIDENCE INSUFFICIENT",LEFT(S176,7)="INVALID"),"NOT READY","READY"))</x:f>
      </x:c>
    </x:row>
    <x:row r="177">
      <x:c r="A177" s="39"/>
      <x:c r="B177" s="39"/>
      <x:c r="C177" s="39"/>
      <x:c r="D177" s="39"/>
      <x:c r="E177" s="52"/>
      <x:c r="F177" s="39"/>
      <x:c r="G177" s="39"/>
      <x:c r="H177" s="39"/>
      <x:c r="I177" s="39"/>
      <x:c r="J177" s="39"/>
      <x:c r="K177" s="39"/>
      <x:c r="L177" s="39"/>
      <x:c r="M177" s="39"/>
      <x:c r="N177" s="39"/>
      <x:c r="O177" s="39"/>
      <x:c r="P177" s="47" t="str">
        <x:f>IF(A177="","",IF(OR(B177="",C177="",D177="",E177=""),"EVIDENCE INSUFFICIENT - SCOPE FIELD",IF(AND(C177=START!$B$6,D177=START!$B$7,E177&gt;=START!$B$8,E177&lt;=START!$B$9),"SCOPE MATCH","INVALID - OUT OF SCOPE")))</x:f>
      </x:c>
      <x:c r="Q177" s="47" t="str">
        <x:f>IF(A177="","",IF(OR(B177="",C177="",D177="",E177="",F177="",G177="",M177="",N177="",O177=""),"EVIDENCE INSUFFICIENT - REQUIRED FIELD",IF(G177="CITED",IF(H177="","EVIDENCE INSUFFICIENT - CITED URL",IF(OR(I177="",I177="UNRESOLVED"),"EVIDENCE INSUFFICIENT - SOURCE ROLE",IF(OR(J177="",K177="",L177=""),"EVIDENCE INSUFFICIENT - PASSAGE","COMPLETE"))),IF(OR(G177="NOT CITED",G177="UNCLEAR"),"COMPLETE","EVIDENCE INSUFFICIENT - CITATION STATUS"))))</x:f>
      </x:c>
      <x:c r="R177" s="47" t="str">
        <x:f>IF(A177="","",IF(NOT(OR(EXACT(C177,"Google Search AI features"),EXACT(C177,"Bing / Microsoft AI experiences"),EXACT(C177,"ChatGPT search"),EXACT(C177,"Other observed answer surface"))),"INVALID - PLATFORM TOKEN",IF(NOT(OR(EXACT(G177,"CITED"),EXACT(G177,"NOT CITED"),EXACT(G177,"UNCLEAR"))),"INVALID - CITATION TOKEN",IF(NOT(OR(EXACT(M177,"MENTIONED"),EXACT(M177,"NOT MENTIONED"),EXACT(M177,"UNCLEAR"))),"INVALID - MENTION TOKEN",IF(NOT(OR(EXACT(N177,"REPRODUCED"),EXACT(N177,"NOT REPRODUCED"),EXACT(N177,"NOT RETESTED"))),"INVALID - REPRODUCTION TOKEN",IF(COUNTIF($A$6:$A$205,A177)&gt;1,"INVALID - DUPLICATE ID",IF(G177="CITED",IF(AND(I177&lt;&gt;"",NOT(OR(EXACT(I177,"OFFICIAL / FIRST-PARTY AUTHORITY"),EXACT(I177,"PRIMARY EVIDENCE"),EXACT(I177,"SPECIALIST INTERPRETATION"),EXACT(I177,"PUBLISHER / REFERENCE"),EXACT(I177,"COMMERCIAL SOURCE"),EXACT(I177,"COMMUNITY / WITNESS"),EXACT(I177,"DIRECTORY / MARKETPLACE"),EXACT(I177,"UNRESOLVED"),EXACT(I177,"NOT APPLICABLE")))),"INVALID - SOURCE ROLE TOKEN",IF(AND(L177&lt;&gt;"",NOT(OR(EXACT(L177,"ENTAILS"),EXACT(L177,"PARTIAL"),EXACT(L177,"CONTEXT"),EXACT(L177,"CONTRADICTS"),EXACT(L177,"STALE / JURISDICTION MISMATCH"),EXACT(L177,"ORPHAN / CIRCULAR"),EXACT(L177,"NOT CHECKED"),EXACT(L177,"NOT APPLICABLE")))),"INVALID - SUPPORT TOKEN",IF(OR(I177="NOT APPLICABLE",L177="NOT APPLICABLE"),"INVALID - CITED DETAIL CONTRADICTION","VALID"))),IF(G177="NOT CITED",IF(OR(H177&lt;&gt;"",J177&lt;&gt;"",K177&lt;&gt;"",AND(I177&lt;&gt;"NOT APPLICABLE",I177&lt;&gt;""),AND(L177&lt;&gt;"NOT APPLICABLE",L177&lt;&gt;"")),"INVALID - NOT CITED DETAIL CONTRADICTION","VALID"),IF(G177="UNCLEAR",IF(OR(H177&lt;&gt;"",J177&lt;&gt;"",K177&lt;&gt;"",AND(I177&lt;&gt;"NOT APPLICABLE",I177&lt;&gt;""),AND(L177&lt;&gt;"NOT APPLICABLE",L177&lt;&gt;"")),"INVALID - UNCLEAR DETAIL CONTRADICTION","VALID"),"INVALID - CITATION TOKEN")))))))))</x:f>
      </x:c>
      <x:c r="S177" s="47" t="str">
        <x:f>IF(A177="","",IF(P177&lt;&gt;"SCOPE MATCH",P177,IF(R177&lt;&gt;"VALID",R177,IF(Q177&lt;&gt;"COMPLETE",Q177,IF(G177="UNCLEAR","EVIDENCE INSUFFICIENT - CITATION PRESENCE",IF(G177="NOT CITED","NO CITATION OBSERVED",IF(L177="NOT CHECKED","EVIDENCE INSUFFICIENT - PASSAGE",IF(L177="CONTRADICTS","CITATION SUPPORT CONTRADICTED",IF(L177="ORPHAN / CIRCULAR","EVIDENCE INSUFFICIENT - PROVENANCE",IF(L177="STALE / JURISDICTION MISMATCH","CITATION SUPPORT STALE / MISMATCHED",IF(L177="CONTEXT","CITATION CONTEXT ONLY",IF(L177="PARTIAL","CITATION SUPPORT PARTIAL",IF(AND(L177="ENTAILS",N177="REPRODUCED"),"REPEATABLE WITHIN SAMPLE",IF(AND(L177="ENTAILS",N177="NOT REPRODUCED"),"CITATION SUPPORT VERIFIED - NOT REPRODUCED",IF(L177="ENTAILS","CITATION SUPPORT VERIFIED","EVIDENCE INSUFFICIENT")))))))))))))))</x:f>
      </x:c>
      <x:c r="T177" s="47" t="str">
        <x:f>IF(A177="","",IF(OR(LEFT(S177,21)="EVIDENCE INSUFFICIENT",LEFT(S177,7)="INVALID"),"NOT READY","READY"))</x:f>
      </x:c>
    </x:row>
    <x:row r="178">
      <x:c r="A178" s="39"/>
      <x:c r="B178" s="39"/>
      <x:c r="C178" s="39"/>
      <x:c r="D178" s="39"/>
      <x:c r="E178" s="52"/>
      <x:c r="F178" s="39"/>
      <x:c r="G178" s="39"/>
      <x:c r="H178" s="39"/>
      <x:c r="I178" s="39"/>
      <x:c r="J178" s="39"/>
      <x:c r="K178" s="39"/>
      <x:c r="L178" s="39"/>
      <x:c r="M178" s="39"/>
      <x:c r="N178" s="39"/>
      <x:c r="O178" s="39"/>
      <x:c r="P178" s="47" t="str">
        <x:f>IF(A178="","",IF(OR(B178="",C178="",D178="",E178=""),"EVIDENCE INSUFFICIENT - SCOPE FIELD",IF(AND(C178=START!$B$6,D178=START!$B$7,E178&gt;=START!$B$8,E178&lt;=START!$B$9),"SCOPE MATCH","INVALID - OUT OF SCOPE")))</x:f>
      </x:c>
      <x:c r="Q178" s="47" t="str">
        <x:f>IF(A178="","",IF(OR(B178="",C178="",D178="",E178="",F178="",G178="",M178="",N178="",O178=""),"EVIDENCE INSUFFICIENT - REQUIRED FIELD",IF(G178="CITED",IF(H178="","EVIDENCE INSUFFICIENT - CITED URL",IF(OR(I178="",I178="UNRESOLVED"),"EVIDENCE INSUFFICIENT - SOURCE ROLE",IF(OR(J178="",K178="",L178=""),"EVIDENCE INSUFFICIENT - PASSAGE","COMPLETE"))),IF(OR(G178="NOT CITED",G178="UNCLEAR"),"COMPLETE","EVIDENCE INSUFFICIENT - CITATION STATUS"))))</x:f>
      </x:c>
      <x:c r="R178" s="47" t="str">
        <x:f>IF(A178="","",IF(NOT(OR(EXACT(C178,"Google Search AI features"),EXACT(C178,"Bing / Microsoft AI experiences"),EXACT(C178,"ChatGPT search"),EXACT(C178,"Other observed answer surface"))),"INVALID - PLATFORM TOKEN",IF(NOT(OR(EXACT(G178,"CITED"),EXACT(G178,"NOT CITED"),EXACT(G178,"UNCLEAR"))),"INVALID - CITATION TOKEN",IF(NOT(OR(EXACT(M178,"MENTIONED"),EXACT(M178,"NOT MENTIONED"),EXACT(M178,"UNCLEAR"))),"INVALID - MENTION TOKEN",IF(NOT(OR(EXACT(N178,"REPRODUCED"),EXACT(N178,"NOT REPRODUCED"),EXACT(N178,"NOT RETESTED"))),"INVALID - REPRODUCTION TOKEN",IF(COUNTIF($A$6:$A$205,A178)&gt;1,"INVALID - DUPLICATE ID",IF(G178="CITED",IF(AND(I178&lt;&gt;"",NOT(OR(EXACT(I178,"OFFICIAL / FIRST-PARTY AUTHORITY"),EXACT(I178,"PRIMARY EVIDENCE"),EXACT(I178,"SPECIALIST INTERPRETATION"),EXACT(I178,"PUBLISHER / REFERENCE"),EXACT(I178,"COMMERCIAL SOURCE"),EXACT(I178,"COMMUNITY / WITNESS"),EXACT(I178,"DIRECTORY / MARKETPLACE"),EXACT(I178,"UNRESOLVED"),EXACT(I178,"NOT APPLICABLE")))),"INVALID - SOURCE ROLE TOKEN",IF(AND(L178&lt;&gt;"",NOT(OR(EXACT(L178,"ENTAILS"),EXACT(L178,"PARTIAL"),EXACT(L178,"CONTEXT"),EXACT(L178,"CONTRADICTS"),EXACT(L178,"STALE / JURISDICTION MISMATCH"),EXACT(L178,"ORPHAN / CIRCULAR"),EXACT(L178,"NOT CHECKED"),EXACT(L178,"NOT APPLICABLE")))),"INVALID - SUPPORT TOKEN",IF(OR(I178="NOT APPLICABLE",L178="NOT APPLICABLE"),"INVALID - CITED DETAIL CONTRADICTION","VALID"))),IF(G178="NOT CITED",IF(OR(H178&lt;&gt;"",J178&lt;&gt;"",K178&lt;&gt;"",AND(I178&lt;&gt;"NOT APPLICABLE",I178&lt;&gt;""),AND(L178&lt;&gt;"NOT APPLICABLE",L178&lt;&gt;"")),"INVALID - NOT CITED DETAIL CONTRADICTION","VALID"),IF(G178="UNCLEAR",IF(OR(H178&lt;&gt;"",J178&lt;&gt;"",K178&lt;&gt;"",AND(I178&lt;&gt;"NOT APPLICABLE",I178&lt;&gt;""),AND(L178&lt;&gt;"NOT APPLICABLE",L178&lt;&gt;"")),"INVALID - UNCLEAR DETAIL CONTRADICTION","VALID"),"INVALID - CITATION TOKEN")))))))))</x:f>
      </x:c>
      <x:c r="S178" s="47" t="str">
        <x:f>IF(A178="","",IF(P178&lt;&gt;"SCOPE MATCH",P178,IF(R178&lt;&gt;"VALID",R178,IF(Q178&lt;&gt;"COMPLETE",Q178,IF(G178="UNCLEAR","EVIDENCE INSUFFICIENT - CITATION PRESENCE",IF(G178="NOT CITED","NO CITATION OBSERVED",IF(L178="NOT CHECKED","EVIDENCE INSUFFICIENT - PASSAGE",IF(L178="CONTRADICTS","CITATION SUPPORT CONTRADICTED",IF(L178="ORPHAN / CIRCULAR","EVIDENCE INSUFFICIENT - PROVENANCE",IF(L178="STALE / JURISDICTION MISMATCH","CITATION SUPPORT STALE / MISMATCHED",IF(L178="CONTEXT","CITATION CONTEXT ONLY",IF(L178="PARTIAL","CITATION SUPPORT PARTIAL",IF(AND(L178="ENTAILS",N178="REPRODUCED"),"REPEATABLE WITHIN SAMPLE",IF(AND(L178="ENTAILS",N178="NOT REPRODUCED"),"CITATION SUPPORT VERIFIED - NOT REPRODUCED",IF(L178="ENTAILS","CITATION SUPPORT VERIFIED","EVIDENCE INSUFFICIENT")))))))))))))))</x:f>
      </x:c>
      <x:c r="T178" s="47" t="str">
        <x:f>IF(A178="","",IF(OR(LEFT(S178,21)="EVIDENCE INSUFFICIENT",LEFT(S178,7)="INVALID"),"NOT READY","READY"))</x:f>
      </x:c>
    </x:row>
    <x:row r="179">
      <x:c r="A179" s="39"/>
      <x:c r="B179" s="39"/>
      <x:c r="C179" s="39"/>
      <x:c r="D179" s="39"/>
      <x:c r="E179" s="52"/>
      <x:c r="F179" s="39"/>
      <x:c r="G179" s="39"/>
      <x:c r="H179" s="39"/>
      <x:c r="I179" s="39"/>
      <x:c r="J179" s="39"/>
      <x:c r="K179" s="39"/>
      <x:c r="L179" s="39"/>
      <x:c r="M179" s="39"/>
      <x:c r="N179" s="39"/>
      <x:c r="O179" s="39"/>
      <x:c r="P179" s="47" t="str">
        <x:f>IF(A179="","",IF(OR(B179="",C179="",D179="",E179=""),"EVIDENCE INSUFFICIENT - SCOPE FIELD",IF(AND(C179=START!$B$6,D179=START!$B$7,E179&gt;=START!$B$8,E179&lt;=START!$B$9),"SCOPE MATCH","INVALID - OUT OF SCOPE")))</x:f>
      </x:c>
      <x:c r="Q179" s="47" t="str">
        <x:f>IF(A179="","",IF(OR(B179="",C179="",D179="",E179="",F179="",G179="",M179="",N179="",O179=""),"EVIDENCE INSUFFICIENT - REQUIRED FIELD",IF(G179="CITED",IF(H179="","EVIDENCE INSUFFICIENT - CITED URL",IF(OR(I179="",I179="UNRESOLVED"),"EVIDENCE INSUFFICIENT - SOURCE ROLE",IF(OR(J179="",K179="",L179=""),"EVIDENCE INSUFFICIENT - PASSAGE","COMPLETE"))),IF(OR(G179="NOT CITED",G179="UNCLEAR"),"COMPLETE","EVIDENCE INSUFFICIENT - CITATION STATUS"))))</x:f>
      </x:c>
      <x:c r="R179" s="47" t="str">
        <x:f>IF(A179="","",IF(NOT(OR(EXACT(C179,"Google Search AI features"),EXACT(C179,"Bing / Microsoft AI experiences"),EXACT(C179,"ChatGPT search"),EXACT(C179,"Other observed answer surface"))),"INVALID - PLATFORM TOKEN",IF(NOT(OR(EXACT(G179,"CITED"),EXACT(G179,"NOT CITED"),EXACT(G179,"UNCLEAR"))),"INVALID - CITATION TOKEN",IF(NOT(OR(EXACT(M179,"MENTIONED"),EXACT(M179,"NOT MENTIONED"),EXACT(M179,"UNCLEAR"))),"INVALID - MENTION TOKEN",IF(NOT(OR(EXACT(N179,"REPRODUCED"),EXACT(N179,"NOT REPRODUCED"),EXACT(N179,"NOT RETESTED"))),"INVALID - REPRODUCTION TOKEN",IF(COUNTIF($A$6:$A$205,A179)&gt;1,"INVALID - DUPLICATE ID",IF(G179="CITED",IF(AND(I179&lt;&gt;"",NOT(OR(EXACT(I179,"OFFICIAL / FIRST-PARTY AUTHORITY"),EXACT(I179,"PRIMARY EVIDENCE"),EXACT(I179,"SPECIALIST INTERPRETATION"),EXACT(I179,"PUBLISHER / REFERENCE"),EXACT(I179,"COMMERCIAL SOURCE"),EXACT(I179,"COMMUNITY / WITNESS"),EXACT(I179,"DIRECTORY / MARKETPLACE"),EXACT(I179,"UNRESOLVED"),EXACT(I179,"NOT APPLICABLE")))),"INVALID - SOURCE ROLE TOKEN",IF(AND(L179&lt;&gt;"",NOT(OR(EXACT(L179,"ENTAILS"),EXACT(L179,"PARTIAL"),EXACT(L179,"CONTEXT"),EXACT(L179,"CONTRADICTS"),EXACT(L179,"STALE / JURISDICTION MISMATCH"),EXACT(L179,"ORPHAN / CIRCULAR"),EXACT(L179,"NOT CHECKED"),EXACT(L179,"NOT APPLICABLE")))),"INVALID - SUPPORT TOKEN",IF(OR(I179="NOT APPLICABLE",L179="NOT APPLICABLE"),"INVALID - CITED DETAIL CONTRADICTION","VALID"))),IF(G179="NOT CITED",IF(OR(H179&lt;&gt;"",J179&lt;&gt;"",K179&lt;&gt;"",AND(I179&lt;&gt;"NOT APPLICABLE",I179&lt;&gt;""),AND(L179&lt;&gt;"NOT APPLICABLE",L179&lt;&gt;"")),"INVALID - NOT CITED DETAIL CONTRADICTION","VALID"),IF(G179="UNCLEAR",IF(OR(H179&lt;&gt;"",J179&lt;&gt;"",K179&lt;&gt;"",AND(I179&lt;&gt;"NOT APPLICABLE",I179&lt;&gt;""),AND(L179&lt;&gt;"NOT APPLICABLE",L179&lt;&gt;"")),"INVALID - UNCLEAR DETAIL CONTRADICTION","VALID"),"INVALID - CITATION TOKEN")))))))))</x:f>
      </x:c>
      <x:c r="S179" s="47" t="str">
        <x:f>IF(A179="","",IF(P179&lt;&gt;"SCOPE MATCH",P179,IF(R179&lt;&gt;"VALID",R179,IF(Q179&lt;&gt;"COMPLETE",Q179,IF(G179="UNCLEAR","EVIDENCE INSUFFICIENT - CITATION PRESENCE",IF(G179="NOT CITED","NO CITATION OBSERVED",IF(L179="NOT CHECKED","EVIDENCE INSUFFICIENT - PASSAGE",IF(L179="CONTRADICTS","CITATION SUPPORT CONTRADICTED",IF(L179="ORPHAN / CIRCULAR","EVIDENCE INSUFFICIENT - PROVENANCE",IF(L179="STALE / JURISDICTION MISMATCH","CITATION SUPPORT STALE / MISMATCHED",IF(L179="CONTEXT","CITATION CONTEXT ONLY",IF(L179="PARTIAL","CITATION SUPPORT PARTIAL",IF(AND(L179="ENTAILS",N179="REPRODUCED"),"REPEATABLE WITHIN SAMPLE",IF(AND(L179="ENTAILS",N179="NOT REPRODUCED"),"CITATION SUPPORT VERIFIED - NOT REPRODUCED",IF(L179="ENTAILS","CITATION SUPPORT VERIFIED","EVIDENCE INSUFFICIENT")))))))))))))))</x:f>
      </x:c>
      <x:c r="T179" s="47" t="str">
        <x:f>IF(A179="","",IF(OR(LEFT(S179,21)="EVIDENCE INSUFFICIENT",LEFT(S179,7)="INVALID"),"NOT READY","READY"))</x:f>
      </x:c>
    </x:row>
    <x:row r="180">
      <x:c r="A180" s="39"/>
      <x:c r="B180" s="39"/>
      <x:c r="C180" s="39"/>
      <x:c r="D180" s="39"/>
      <x:c r="E180" s="52"/>
      <x:c r="F180" s="39"/>
      <x:c r="G180" s="39"/>
      <x:c r="H180" s="39"/>
      <x:c r="I180" s="39"/>
      <x:c r="J180" s="39"/>
      <x:c r="K180" s="39"/>
      <x:c r="L180" s="39"/>
      <x:c r="M180" s="39"/>
      <x:c r="N180" s="39"/>
      <x:c r="O180" s="39"/>
      <x:c r="P180" s="47" t="str">
        <x:f>IF(A180="","",IF(OR(B180="",C180="",D180="",E180=""),"EVIDENCE INSUFFICIENT - SCOPE FIELD",IF(AND(C180=START!$B$6,D180=START!$B$7,E180&gt;=START!$B$8,E180&lt;=START!$B$9),"SCOPE MATCH","INVALID - OUT OF SCOPE")))</x:f>
      </x:c>
      <x:c r="Q180" s="47" t="str">
        <x:f>IF(A180="","",IF(OR(B180="",C180="",D180="",E180="",F180="",G180="",M180="",N180="",O180=""),"EVIDENCE INSUFFICIENT - REQUIRED FIELD",IF(G180="CITED",IF(H180="","EVIDENCE INSUFFICIENT - CITED URL",IF(OR(I180="",I180="UNRESOLVED"),"EVIDENCE INSUFFICIENT - SOURCE ROLE",IF(OR(J180="",K180="",L180=""),"EVIDENCE INSUFFICIENT - PASSAGE","COMPLETE"))),IF(OR(G180="NOT CITED",G180="UNCLEAR"),"COMPLETE","EVIDENCE INSUFFICIENT - CITATION STATUS"))))</x:f>
      </x:c>
      <x:c r="R180" s="47" t="str">
        <x:f>IF(A180="","",IF(NOT(OR(EXACT(C180,"Google Search AI features"),EXACT(C180,"Bing / Microsoft AI experiences"),EXACT(C180,"ChatGPT search"),EXACT(C180,"Other observed answer surface"))),"INVALID - PLATFORM TOKEN",IF(NOT(OR(EXACT(G180,"CITED"),EXACT(G180,"NOT CITED"),EXACT(G180,"UNCLEAR"))),"INVALID - CITATION TOKEN",IF(NOT(OR(EXACT(M180,"MENTIONED"),EXACT(M180,"NOT MENTIONED"),EXACT(M180,"UNCLEAR"))),"INVALID - MENTION TOKEN",IF(NOT(OR(EXACT(N180,"REPRODUCED"),EXACT(N180,"NOT REPRODUCED"),EXACT(N180,"NOT RETESTED"))),"INVALID - REPRODUCTION TOKEN",IF(COUNTIF($A$6:$A$205,A180)&gt;1,"INVALID - DUPLICATE ID",IF(G180="CITED",IF(AND(I180&lt;&gt;"",NOT(OR(EXACT(I180,"OFFICIAL / FIRST-PARTY AUTHORITY"),EXACT(I180,"PRIMARY EVIDENCE"),EXACT(I180,"SPECIALIST INTERPRETATION"),EXACT(I180,"PUBLISHER / REFERENCE"),EXACT(I180,"COMMERCIAL SOURCE"),EXACT(I180,"COMMUNITY / WITNESS"),EXACT(I180,"DIRECTORY / MARKETPLACE"),EXACT(I180,"UNRESOLVED"),EXACT(I180,"NOT APPLICABLE")))),"INVALID - SOURCE ROLE TOKEN",IF(AND(L180&lt;&gt;"",NOT(OR(EXACT(L180,"ENTAILS"),EXACT(L180,"PARTIAL"),EXACT(L180,"CONTEXT"),EXACT(L180,"CONTRADICTS"),EXACT(L180,"STALE / JURISDICTION MISMATCH"),EXACT(L180,"ORPHAN / CIRCULAR"),EXACT(L180,"NOT CHECKED"),EXACT(L180,"NOT APPLICABLE")))),"INVALID - SUPPORT TOKEN",IF(OR(I180="NOT APPLICABLE",L180="NOT APPLICABLE"),"INVALID - CITED DETAIL CONTRADICTION","VALID"))),IF(G180="NOT CITED",IF(OR(H180&lt;&gt;"",J180&lt;&gt;"",K180&lt;&gt;"",AND(I180&lt;&gt;"NOT APPLICABLE",I180&lt;&gt;""),AND(L180&lt;&gt;"NOT APPLICABLE",L180&lt;&gt;"")),"INVALID - NOT CITED DETAIL CONTRADICTION","VALID"),IF(G180="UNCLEAR",IF(OR(H180&lt;&gt;"",J180&lt;&gt;"",K180&lt;&gt;"",AND(I180&lt;&gt;"NOT APPLICABLE",I180&lt;&gt;""),AND(L180&lt;&gt;"NOT APPLICABLE",L180&lt;&gt;"")),"INVALID - UNCLEAR DETAIL CONTRADICTION","VALID"),"INVALID - CITATION TOKEN")))))))))</x:f>
      </x:c>
      <x:c r="S180" s="47" t="str">
        <x:f>IF(A180="","",IF(P180&lt;&gt;"SCOPE MATCH",P180,IF(R180&lt;&gt;"VALID",R180,IF(Q180&lt;&gt;"COMPLETE",Q180,IF(G180="UNCLEAR","EVIDENCE INSUFFICIENT - CITATION PRESENCE",IF(G180="NOT CITED","NO CITATION OBSERVED",IF(L180="NOT CHECKED","EVIDENCE INSUFFICIENT - PASSAGE",IF(L180="CONTRADICTS","CITATION SUPPORT CONTRADICTED",IF(L180="ORPHAN / CIRCULAR","EVIDENCE INSUFFICIENT - PROVENANCE",IF(L180="STALE / JURISDICTION MISMATCH","CITATION SUPPORT STALE / MISMATCHED",IF(L180="CONTEXT","CITATION CONTEXT ONLY",IF(L180="PARTIAL","CITATION SUPPORT PARTIAL",IF(AND(L180="ENTAILS",N180="REPRODUCED"),"REPEATABLE WITHIN SAMPLE",IF(AND(L180="ENTAILS",N180="NOT REPRODUCED"),"CITATION SUPPORT VERIFIED - NOT REPRODUCED",IF(L180="ENTAILS","CITATION SUPPORT VERIFIED","EVIDENCE INSUFFICIENT")))))))))))))))</x:f>
      </x:c>
      <x:c r="T180" s="47" t="str">
        <x:f>IF(A180="","",IF(OR(LEFT(S180,21)="EVIDENCE INSUFFICIENT",LEFT(S180,7)="INVALID"),"NOT READY","READY"))</x:f>
      </x:c>
    </x:row>
    <x:row r="181">
      <x:c r="A181" s="39"/>
      <x:c r="B181" s="39"/>
      <x:c r="C181" s="39"/>
      <x:c r="D181" s="39"/>
      <x:c r="E181" s="52"/>
      <x:c r="F181" s="39"/>
      <x:c r="G181" s="39"/>
      <x:c r="H181" s="39"/>
      <x:c r="I181" s="39"/>
      <x:c r="J181" s="39"/>
      <x:c r="K181" s="39"/>
      <x:c r="L181" s="39"/>
      <x:c r="M181" s="39"/>
      <x:c r="N181" s="39"/>
      <x:c r="O181" s="39"/>
      <x:c r="P181" s="47" t="str">
        <x:f>IF(A181="","",IF(OR(B181="",C181="",D181="",E181=""),"EVIDENCE INSUFFICIENT - SCOPE FIELD",IF(AND(C181=START!$B$6,D181=START!$B$7,E181&gt;=START!$B$8,E181&lt;=START!$B$9),"SCOPE MATCH","INVALID - OUT OF SCOPE")))</x:f>
      </x:c>
      <x:c r="Q181" s="47" t="str">
        <x:f>IF(A181="","",IF(OR(B181="",C181="",D181="",E181="",F181="",G181="",M181="",N181="",O181=""),"EVIDENCE INSUFFICIENT - REQUIRED FIELD",IF(G181="CITED",IF(H181="","EVIDENCE INSUFFICIENT - CITED URL",IF(OR(I181="",I181="UNRESOLVED"),"EVIDENCE INSUFFICIENT - SOURCE ROLE",IF(OR(J181="",K181="",L181=""),"EVIDENCE INSUFFICIENT - PASSAGE","COMPLETE"))),IF(OR(G181="NOT CITED",G181="UNCLEAR"),"COMPLETE","EVIDENCE INSUFFICIENT - CITATION STATUS"))))</x:f>
      </x:c>
      <x:c r="R181" s="47" t="str">
        <x:f>IF(A181="","",IF(NOT(OR(EXACT(C181,"Google Search AI features"),EXACT(C181,"Bing / Microsoft AI experiences"),EXACT(C181,"ChatGPT search"),EXACT(C181,"Other observed answer surface"))),"INVALID - PLATFORM TOKEN",IF(NOT(OR(EXACT(G181,"CITED"),EXACT(G181,"NOT CITED"),EXACT(G181,"UNCLEAR"))),"INVALID - CITATION TOKEN",IF(NOT(OR(EXACT(M181,"MENTIONED"),EXACT(M181,"NOT MENTIONED"),EXACT(M181,"UNCLEAR"))),"INVALID - MENTION TOKEN",IF(NOT(OR(EXACT(N181,"REPRODUCED"),EXACT(N181,"NOT REPRODUCED"),EXACT(N181,"NOT RETESTED"))),"INVALID - REPRODUCTION TOKEN",IF(COUNTIF($A$6:$A$205,A181)&gt;1,"INVALID - DUPLICATE ID",IF(G181="CITED",IF(AND(I181&lt;&gt;"",NOT(OR(EXACT(I181,"OFFICIAL / FIRST-PARTY AUTHORITY"),EXACT(I181,"PRIMARY EVIDENCE"),EXACT(I181,"SPECIALIST INTERPRETATION"),EXACT(I181,"PUBLISHER / REFERENCE"),EXACT(I181,"COMMERCIAL SOURCE"),EXACT(I181,"COMMUNITY / WITNESS"),EXACT(I181,"DIRECTORY / MARKETPLACE"),EXACT(I181,"UNRESOLVED"),EXACT(I181,"NOT APPLICABLE")))),"INVALID - SOURCE ROLE TOKEN",IF(AND(L181&lt;&gt;"",NOT(OR(EXACT(L181,"ENTAILS"),EXACT(L181,"PARTIAL"),EXACT(L181,"CONTEXT"),EXACT(L181,"CONTRADICTS"),EXACT(L181,"STALE / JURISDICTION MISMATCH"),EXACT(L181,"ORPHAN / CIRCULAR"),EXACT(L181,"NOT CHECKED"),EXACT(L181,"NOT APPLICABLE")))),"INVALID - SUPPORT TOKEN",IF(OR(I181="NOT APPLICABLE",L181="NOT APPLICABLE"),"INVALID - CITED DETAIL CONTRADICTION","VALID"))),IF(G181="NOT CITED",IF(OR(H181&lt;&gt;"",J181&lt;&gt;"",K181&lt;&gt;"",AND(I181&lt;&gt;"NOT APPLICABLE",I181&lt;&gt;""),AND(L181&lt;&gt;"NOT APPLICABLE",L181&lt;&gt;"")),"INVALID - NOT CITED DETAIL CONTRADICTION","VALID"),IF(G181="UNCLEAR",IF(OR(H181&lt;&gt;"",J181&lt;&gt;"",K181&lt;&gt;"",AND(I181&lt;&gt;"NOT APPLICABLE",I181&lt;&gt;""),AND(L181&lt;&gt;"NOT APPLICABLE",L181&lt;&gt;"")),"INVALID - UNCLEAR DETAIL CONTRADICTION","VALID"),"INVALID - CITATION TOKEN")))))))))</x:f>
      </x:c>
      <x:c r="S181" s="47" t="str">
        <x:f>IF(A181="","",IF(P181&lt;&gt;"SCOPE MATCH",P181,IF(R181&lt;&gt;"VALID",R181,IF(Q181&lt;&gt;"COMPLETE",Q181,IF(G181="UNCLEAR","EVIDENCE INSUFFICIENT - CITATION PRESENCE",IF(G181="NOT CITED","NO CITATION OBSERVED",IF(L181="NOT CHECKED","EVIDENCE INSUFFICIENT - PASSAGE",IF(L181="CONTRADICTS","CITATION SUPPORT CONTRADICTED",IF(L181="ORPHAN / CIRCULAR","EVIDENCE INSUFFICIENT - PROVENANCE",IF(L181="STALE / JURISDICTION MISMATCH","CITATION SUPPORT STALE / MISMATCHED",IF(L181="CONTEXT","CITATION CONTEXT ONLY",IF(L181="PARTIAL","CITATION SUPPORT PARTIAL",IF(AND(L181="ENTAILS",N181="REPRODUCED"),"REPEATABLE WITHIN SAMPLE",IF(AND(L181="ENTAILS",N181="NOT REPRODUCED"),"CITATION SUPPORT VERIFIED - NOT REPRODUCED",IF(L181="ENTAILS","CITATION SUPPORT VERIFIED","EVIDENCE INSUFFICIENT")))))))))))))))</x:f>
      </x:c>
      <x:c r="T181" s="47" t="str">
        <x:f>IF(A181="","",IF(OR(LEFT(S181,21)="EVIDENCE INSUFFICIENT",LEFT(S181,7)="INVALID"),"NOT READY","READY"))</x:f>
      </x:c>
    </x:row>
    <x:row r="182">
      <x:c r="A182" s="39"/>
      <x:c r="B182" s="39"/>
      <x:c r="C182" s="39"/>
      <x:c r="D182" s="39"/>
      <x:c r="E182" s="52"/>
      <x:c r="F182" s="39"/>
      <x:c r="G182" s="39"/>
      <x:c r="H182" s="39"/>
      <x:c r="I182" s="39"/>
      <x:c r="J182" s="39"/>
      <x:c r="K182" s="39"/>
      <x:c r="L182" s="39"/>
      <x:c r="M182" s="39"/>
      <x:c r="N182" s="39"/>
      <x:c r="O182" s="39"/>
      <x:c r="P182" s="47" t="str">
        <x:f>IF(A182="","",IF(OR(B182="",C182="",D182="",E182=""),"EVIDENCE INSUFFICIENT - SCOPE FIELD",IF(AND(C182=START!$B$6,D182=START!$B$7,E182&gt;=START!$B$8,E182&lt;=START!$B$9),"SCOPE MATCH","INVALID - OUT OF SCOPE")))</x:f>
      </x:c>
      <x:c r="Q182" s="47" t="str">
        <x:f>IF(A182="","",IF(OR(B182="",C182="",D182="",E182="",F182="",G182="",M182="",N182="",O182=""),"EVIDENCE INSUFFICIENT - REQUIRED FIELD",IF(G182="CITED",IF(H182="","EVIDENCE INSUFFICIENT - CITED URL",IF(OR(I182="",I182="UNRESOLVED"),"EVIDENCE INSUFFICIENT - SOURCE ROLE",IF(OR(J182="",K182="",L182=""),"EVIDENCE INSUFFICIENT - PASSAGE","COMPLETE"))),IF(OR(G182="NOT CITED",G182="UNCLEAR"),"COMPLETE","EVIDENCE INSUFFICIENT - CITATION STATUS"))))</x:f>
      </x:c>
      <x:c r="R182" s="47" t="str">
        <x:f>IF(A182="","",IF(NOT(OR(EXACT(C182,"Google Search AI features"),EXACT(C182,"Bing / Microsoft AI experiences"),EXACT(C182,"ChatGPT search"),EXACT(C182,"Other observed answer surface"))),"INVALID - PLATFORM TOKEN",IF(NOT(OR(EXACT(G182,"CITED"),EXACT(G182,"NOT CITED"),EXACT(G182,"UNCLEAR"))),"INVALID - CITATION TOKEN",IF(NOT(OR(EXACT(M182,"MENTIONED"),EXACT(M182,"NOT MENTIONED"),EXACT(M182,"UNCLEAR"))),"INVALID - MENTION TOKEN",IF(NOT(OR(EXACT(N182,"REPRODUCED"),EXACT(N182,"NOT REPRODUCED"),EXACT(N182,"NOT RETESTED"))),"INVALID - REPRODUCTION TOKEN",IF(COUNTIF($A$6:$A$205,A182)&gt;1,"INVALID - DUPLICATE ID",IF(G182="CITED",IF(AND(I182&lt;&gt;"",NOT(OR(EXACT(I182,"OFFICIAL / FIRST-PARTY AUTHORITY"),EXACT(I182,"PRIMARY EVIDENCE"),EXACT(I182,"SPECIALIST INTERPRETATION"),EXACT(I182,"PUBLISHER / REFERENCE"),EXACT(I182,"COMMERCIAL SOURCE"),EXACT(I182,"COMMUNITY / WITNESS"),EXACT(I182,"DIRECTORY / MARKETPLACE"),EXACT(I182,"UNRESOLVED"),EXACT(I182,"NOT APPLICABLE")))),"INVALID - SOURCE ROLE TOKEN",IF(AND(L182&lt;&gt;"",NOT(OR(EXACT(L182,"ENTAILS"),EXACT(L182,"PARTIAL"),EXACT(L182,"CONTEXT"),EXACT(L182,"CONTRADICTS"),EXACT(L182,"STALE / JURISDICTION MISMATCH"),EXACT(L182,"ORPHAN / CIRCULAR"),EXACT(L182,"NOT CHECKED"),EXACT(L182,"NOT APPLICABLE")))),"INVALID - SUPPORT TOKEN",IF(OR(I182="NOT APPLICABLE",L182="NOT APPLICABLE"),"INVALID - CITED DETAIL CONTRADICTION","VALID"))),IF(G182="NOT CITED",IF(OR(H182&lt;&gt;"",J182&lt;&gt;"",K182&lt;&gt;"",AND(I182&lt;&gt;"NOT APPLICABLE",I182&lt;&gt;""),AND(L182&lt;&gt;"NOT APPLICABLE",L182&lt;&gt;"")),"INVALID - NOT CITED DETAIL CONTRADICTION","VALID"),IF(G182="UNCLEAR",IF(OR(H182&lt;&gt;"",J182&lt;&gt;"",K182&lt;&gt;"",AND(I182&lt;&gt;"NOT APPLICABLE",I182&lt;&gt;""),AND(L182&lt;&gt;"NOT APPLICABLE",L182&lt;&gt;"")),"INVALID - UNCLEAR DETAIL CONTRADICTION","VALID"),"INVALID - CITATION TOKEN")))))))))</x:f>
      </x:c>
      <x:c r="S182" s="47" t="str">
        <x:f>IF(A182="","",IF(P182&lt;&gt;"SCOPE MATCH",P182,IF(R182&lt;&gt;"VALID",R182,IF(Q182&lt;&gt;"COMPLETE",Q182,IF(G182="UNCLEAR","EVIDENCE INSUFFICIENT - CITATION PRESENCE",IF(G182="NOT CITED","NO CITATION OBSERVED",IF(L182="NOT CHECKED","EVIDENCE INSUFFICIENT - PASSAGE",IF(L182="CONTRADICTS","CITATION SUPPORT CONTRADICTED",IF(L182="ORPHAN / CIRCULAR","EVIDENCE INSUFFICIENT - PROVENANCE",IF(L182="STALE / JURISDICTION MISMATCH","CITATION SUPPORT STALE / MISMATCHED",IF(L182="CONTEXT","CITATION CONTEXT ONLY",IF(L182="PARTIAL","CITATION SUPPORT PARTIAL",IF(AND(L182="ENTAILS",N182="REPRODUCED"),"REPEATABLE WITHIN SAMPLE",IF(AND(L182="ENTAILS",N182="NOT REPRODUCED"),"CITATION SUPPORT VERIFIED - NOT REPRODUCED",IF(L182="ENTAILS","CITATION SUPPORT VERIFIED","EVIDENCE INSUFFICIENT")))))))))))))))</x:f>
      </x:c>
      <x:c r="T182" s="47" t="str">
        <x:f>IF(A182="","",IF(OR(LEFT(S182,21)="EVIDENCE INSUFFICIENT",LEFT(S182,7)="INVALID"),"NOT READY","READY"))</x:f>
      </x:c>
    </x:row>
    <x:row r="183">
      <x:c r="A183" s="39"/>
      <x:c r="B183" s="39"/>
      <x:c r="C183" s="39"/>
      <x:c r="D183" s="39"/>
      <x:c r="E183" s="52"/>
      <x:c r="F183" s="39"/>
      <x:c r="G183" s="39"/>
      <x:c r="H183" s="39"/>
      <x:c r="I183" s="39"/>
      <x:c r="J183" s="39"/>
      <x:c r="K183" s="39"/>
      <x:c r="L183" s="39"/>
      <x:c r="M183" s="39"/>
      <x:c r="N183" s="39"/>
      <x:c r="O183" s="39"/>
      <x:c r="P183" s="47" t="str">
        <x:f>IF(A183="","",IF(OR(B183="",C183="",D183="",E183=""),"EVIDENCE INSUFFICIENT - SCOPE FIELD",IF(AND(C183=START!$B$6,D183=START!$B$7,E183&gt;=START!$B$8,E183&lt;=START!$B$9),"SCOPE MATCH","INVALID - OUT OF SCOPE")))</x:f>
      </x:c>
      <x:c r="Q183" s="47" t="str">
        <x:f>IF(A183="","",IF(OR(B183="",C183="",D183="",E183="",F183="",G183="",M183="",N183="",O183=""),"EVIDENCE INSUFFICIENT - REQUIRED FIELD",IF(G183="CITED",IF(H183="","EVIDENCE INSUFFICIENT - CITED URL",IF(OR(I183="",I183="UNRESOLVED"),"EVIDENCE INSUFFICIENT - SOURCE ROLE",IF(OR(J183="",K183="",L183=""),"EVIDENCE INSUFFICIENT - PASSAGE","COMPLETE"))),IF(OR(G183="NOT CITED",G183="UNCLEAR"),"COMPLETE","EVIDENCE INSUFFICIENT - CITATION STATUS"))))</x:f>
      </x:c>
      <x:c r="R183" s="47" t="str">
        <x:f>IF(A183="","",IF(NOT(OR(EXACT(C183,"Google Search AI features"),EXACT(C183,"Bing / Microsoft AI experiences"),EXACT(C183,"ChatGPT search"),EXACT(C183,"Other observed answer surface"))),"INVALID - PLATFORM TOKEN",IF(NOT(OR(EXACT(G183,"CITED"),EXACT(G183,"NOT CITED"),EXACT(G183,"UNCLEAR"))),"INVALID - CITATION TOKEN",IF(NOT(OR(EXACT(M183,"MENTIONED"),EXACT(M183,"NOT MENTIONED"),EXACT(M183,"UNCLEAR"))),"INVALID - MENTION TOKEN",IF(NOT(OR(EXACT(N183,"REPRODUCED"),EXACT(N183,"NOT REPRODUCED"),EXACT(N183,"NOT RETESTED"))),"INVALID - REPRODUCTION TOKEN",IF(COUNTIF($A$6:$A$205,A183)&gt;1,"INVALID - DUPLICATE ID",IF(G183="CITED",IF(AND(I183&lt;&gt;"",NOT(OR(EXACT(I183,"OFFICIAL / FIRST-PARTY AUTHORITY"),EXACT(I183,"PRIMARY EVIDENCE"),EXACT(I183,"SPECIALIST INTERPRETATION"),EXACT(I183,"PUBLISHER / REFERENCE"),EXACT(I183,"COMMERCIAL SOURCE"),EXACT(I183,"COMMUNITY / WITNESS"),EXACT(I183,"DIRECTORY / MARKETPLACE"),EXACT(I183,"UNRESOLVED"),EXACT(I183,"NOT APPLICABLE")))),"INVALID - SOURCE ROLE TOKEN",IF(AND(L183&lt;&gt;"",NOT(OR(EXACT(L183,"ENTAILS"),EXACT(L183,"PARTIAL"),EXACT(L183,"CONTEXT"),EXACT(L183,"CONTRADICTS"),EXACT(L183,"STALE / JURISDICTION MISMATCH"),EXACT(L183,"ORPHAN / CIRCULAR"),EXACT(L183,"NOT CHECKED"),EXACT(L183,"NOT APPLICABLE")))),"INVALID - SUPPORT TOKEN",IF(OR(I183="NOT APPLICABLE",L183="NOT APPLICABLE"),"INVALID - CITED DETAIL CONTRADICTION","VALID"))),IF(G183="NOT CITED",IF(OR(H183&lt;&gt;"",J183&lt;&gt;"",K183&lt;&gt;"",AND(I183&lt;&gt;"NOT APPLICABLE",I183&lt;&gt;""),AND(L183&lt;&gt;"NOT APPLICABLE",L183&lt;&gt;"")),"INVALID - NOT CITED DETAIL CONTRADICTION","VALID"),IF(G183="UNCLEAR",IF(OR(H183&lt;&gt;"",J183&lt;&gt;"",K183&lt;&gt;"",AND(I183&lt;&gt;"NOT APPLICABLE",I183&lt;&gt;""),AND(L183&lt;&gt;"NOT APPLICABLE",L183&lt;&gt;"")),"INVALID - UNCLEAR DETAIL CONTRADICTION","VALID"),"INVALID - CITATION TOKEN")))))))))</x:f>
      </x:c>
      <x:c r="S183" s="47" t="str">
        <x:f>IF(A183="","",IF(P183&lt;&gt;"SCOPE MATCH",P183,IF(R183&lt;&gt;"VALID",R183,IF(Q183&lt;&gt;"COMPLETE",Q183,IF(G183="UNCLEAR","EVIDENCE INSUFFICIENT - CITATION PRESENCE",IF(G183="NOT CITED","NO CITATION OBSERVED",IF(L183="NOT CHECKED","EVIDENCE INSUFFICIENT - PASSAGE",IF(L183="CONTRADICTS","CITATION SUPPORT CONTRADICTED",IF(L183="ORPHAN / CIRCULAR","EVIDENCE INSUFFICIENT - PROVENANCE",IF(L183="STALE / JURISDICTION MISMATCH","CITATION SUPPORT STALE / MISMATCHED",IF(L183="CONTEXT","CITATION CONTEXT ONLY",IF(L183="PARTIAL","CITATION SUPPORT PARTIAL",IF(AND(L183="ENTAILS",N183="REPRODUCED"),"REPEATABLE WITHIN SAMPLE",IF(AND(L183="ENTAILS",N183="NOT REPRODUCED"),"CITATION SUPPORT VERIFIED - NOT REPRODUCED",IF(L183="ENTAILS","CITATION SUPPORT VERIFIED","EVIDENCE INSUFFICIENT")))))))))))))))</x:f>
      </x:c>
      <x:c r="T183" s="47" t="str">
        <x:f>IF(A183="","",IF(OR(LEFT(S183,21)="EVIDENCE INSUFFICIENT",LEFT(S183,7)="INVALID"),"NOT READY","READY"))</x:f>
      </x:c>
    </x:row>
    <x:row r="184">
      <x:c r="A184" s="39"/>
      <x:c r="B184" s="39"/>
      <x:c r="C184" s="39"/>
      <x:c r="D184" s="39"/>
      <x:c r="E184" s="52"/>
      <x:c r="F184" s="39"/>
      <x:c r="G184" s="39"/>
      <x:c r="H184" s="39"/>
      <x:c r="I184" s="39"/>
      <x:c r="J184" s="39"/>
      <x:c r="K184" s="39"/>
      <x:c r="L184" s="39"/>
      <x:c r="M184" s="39"/>
      <x:c r="N184" s="39"/>
      <x:c r="O184" s="39"/>
      <x:c r="P184" s="47" t="str">
        <x:f>IF(A184="","",IF(OR(B184="",C184="",D184="",E184=""),"EVIDENCE INSUFFICIENT - SCOPE FIELD",IF(AND(C184=START!$B$6,D184=START!$B$7,E184&gt;=START!$B$8,E184&lt;=START!$B$9),"SCOPE MATCH","INVALID - OUT OF SCOPE")))</x:f>
      </x:c>
      <x:c r="Q184" s="47" t="str">
        <x:f>IF(A184="","",IF(OR(B184="",C184="",D184="",E184="",F184="",G184="",M184="",N184="",O184=""),"EVIDENCE INSUFFICIENT - REQUIRED FIELD",IF(G184="CITED",IF(H184="","EVIDENCE INSUFFICIENT - CITED URL",IF(OR(I184="",I184="UNRESOLVED"),"EVIDENCE INSUFFICIENT - SOURCE ROLE",IF(OR(J184="",K184="",L184=""),"EVIDENCE INSUFFICIENT - PASSAGE","COMPLETE"))),IF(OR(G184="NOT CITED",G184="UNCLEAR"),"COMPLETE","EVIDENCE INSUFFICIENT - CITATION STATUS"))))</x:f>
      </x:c>
      <x:c r="R184" s="47" t="str">
        <x:f>IF(A184="","",IF(NOT(OR(EXACT(C184,"Google Search AI features"),EXACT(C184,"Bing / Microsoft AI experiences"),EXACT(C184,"ChatGPT search"),EXACT(C184,"Other observed answer surface"))),"INVALID - PLATFORM TOKEN",IF(NOT(OR(EXACT(G184,"CITED"),EXACT(G184,"NOT CITED"),EXACT(G184,"UNCLEAR"))),"INVALID - CITATION TOKEN",IF(NOT(OR(EXACT(M184,"MENTIONED"),EXACT(M184,"NOT MENTIONED"),EXACT(M184,"UNCLEAR"))),"INVALID - MENTION TOKEN",IF(NOT(OR(EXACT(N184,"REPRODUCED"),EXACT(N184,"NOT REPRODUCED"),EXACT(N184,"NOT RETESTED"))),"INVALID - REPRODUCTION TOKEN",IF(COUNTIF($A$6:$A$205,A184)&gt;1,"INVALID - DUPLICATE ID",IF(G184="CITED",IF(AND(I184&lt;&gt;"",NOT(OR(EXACT(I184,"OFFICIAL / FIRST-PARTY AUTHORITY"),EXACT(I184,"PRIMARY EVIDENCE"),EXACT(I184,"SPECIALIST INTERPRETATION"),EXACT(I184,"PUBLISHER / REFERENCE"),EXACT(I184,"COMMERCIAL SOURCE"),EXACT(I184,"COMMUNITY / WITNESS"),EXACT(I184,"DIRECTORY / MARKETPLACE"),EXACT(I184,"UNRESOLVED"),EXACT(I184,"NOT APPLICABLE")))),"INVALID - SOURCE ROLE TOKEN",IF(AND(L184&lt;&gt;"",NOT(OR(EXACT(L184,"ENTAILS"),EXACT(L184,"PARTIAL"),EXACT(L184,"CONTEXT"),EXACT(L184,"CONTRADICTS"),EXACT(L184,"STALE / JURISDICTION MISMATCH"),EXACT(L184,"ORPHAN / CIRCULAR"),EXACT(L184,"NOT CHECKED"),EXACT(L184,"NOT APPLICABLE")))),"INVALID - SUPPORT TOKEN",IF(OR(I184="NOT APPLICABLE",L184="NOT APPLICABLE"),"INVALID - CITED DETAIL CONTRADICTION","VALID"))),IF(G184="NOT CITED",IF(OR(H184&lt;&gt;"",J184&lt;&gt;"",K184&lt;&gt;"",AND(I184&lt;&gt;"NOT APPLICABLE",I184&lt;&gt;""),AND(L184&lt;&gt;"NOT APPLICABLE",L184&lt;&gt;"")),"INVALID - NOT CITED DETAIL CONTRADICTION","VALID"),IF(G184="UNCLEAR",IF(OR(H184&lt;&gt;"",J184&lt;&gt;"",K184&lt;&gt;"",AND(I184&lt;&gt;"NOT APPLICABLE",I184&lt;&gt;""),AND(L184&lt;&gt;"NOT APPLICABLE",L184&lt;&gt;"")),"INVALID - UNCLEAR DETAIL CONTRADICTION","VALID"),"INVALID - CITATION TOKEN")))))))))</x:f>
      </x:c>
      <x:c r="S184" s="47" t="str">
        <x:f>IF(A184="","",IF(P184&lt;&gt;"SCOPE MATCH",P184,IF(R184&lt;&gt;"VALID",R184,IF(Q184&lt;&gt;"COMPLETE",Q184,IF(G184="UNCLEAR","EVIDENCE INSUFFICIENT - CITATION PRESENCE",IF(G184="NOT CITED","NO CITATION OBSERVED",IF(L184="NOT CHECKED","EVIDENCE INSUFFICIENT - PASSAGE",IF(L184="CONTRADICTS","CITATION SUPPORT CONTRADICTED",IF(L184="ORPHAN / CIRCULAR","EVIDENCE INSUFFICIENT - PROVENANCE",IF(L184="STALE / JURISDICTION MISMATCH","CITATION SUPPORT STALE / MISMATCHED",IF(L184="CONTEXT","CITATION CONTEXT ONLY",IF(L184="PARTIAL","CITATION SUPPORT PARTIAL",IF(AND(L184="ENTAILS",N184="REPRODUCED"),"REPEATABLE WITHIN SAMPLE",IF(AND(L184="ENTAILS",N184="NOT REPRODUCED"),"CITATION SUPPORT VERIFIED - NOT REPRODUCED",IF(L184="ENTAILS","CITATION SUPPORT VERIFIED","EVIDENCE INSUFFICIENT")))))))))))))))</x:f>
      </x:c>
      <x:c r="T184" s="47" t="str">
        <x:f>IF(A184="","",IF(OR(LEFT(S184,21)="EVIDENCE INSUFFICIENT",LEFT(S184,7)="INVALID"),"NOT READY","READY"))</x:f>
      </x:c>
    </x:row>
    <x:row r="185">
      <x:c r="A185" s="39"/>
      <x:c r="B185" s="39"/>
      <x:c r="C185" s="39"/>
      <x:c r="D185" s="39"/>
      <x:c r="E185" s="52"/>
      <x:c r="F185" s="39"/>
      <x:c r="G185" s="39"/>
      <x:c r="H185" s="39"/>
      <x:c r="I185" s="39"/>
      <x:c r="J185" s="39"/>
      <x:c r="K185" s="39"/>
      <x:c r="L185" s="39"/>
      <x:c r="M185" s="39"/>
      <x:c r="N185" s="39"/>
      <x:c r="O185" s="39"/>
      <x:c r="P185" s="47" t="str">
        <x:f>IF(A185="","",IF(OR(B185="",C185="",D185="",E185=""),"EVIDENCE INSUFFICIENT - SCOPE FIELD",IF(AND(C185=START!$B$6,D185=START!$B$7,E185&gt;=START!$B$8,E185&lt;=START!$B$9),"SCOPE MATCH","INVALID - OUT OF SCOPE")))</x:f>
      </x:c>
      <x:c r="Q185" s="47" t="str">
        <x:f>IF(A185="","",IF(OR(B185="",C185="",D185="",E185="",F185="",G185="",M185="",N185="",O185=""),"EVIDENCE INSUFFICIENT - REQUIRED FIELD",IF(G185="CITED",IF(H185="","EVIDENCE INSUFFICIENT - CITED URL",IF(OR(I185="",I185="UNRESOLVED"),"EVIDENCE INSUFFICIENT - SOURCE ROLE",IF(OR(J185="",K185="",L185=""),"EVIDENCE INSUFFICIENT - PASSAGE","COMPLETE"))),IF(OR(G185="NOT CITED",G185="UNCLEAR"),"COMPLETE","EVIDENCE INSUFFICIENT - CITATION STATUS"))))</x:f>
      </x:c>
      <x:c r="R185" s="47" t="str">
        <x:f>IF(A185="","",IF(NOT(OR(EXACT(C185,"Google Search AI features"),EXACT(C185,"Bing / Microsoft AI experiences"),EXACT(C185,"ChatGPT search"),EXACT(C185,"Other observed answer surface"))),"INVALID - PLATFORM TOKEN",IF(NOT(OR(EXACT(G185,"CITED"),EXACT(G185,"NOT CITED"),EXACT(G185,"UNCLEAR"))),"INVALID - CITATION TOKEN",IF(NOT(OR(EXACT(M185,"MENTIONED"),EXACT(M185,"NOT MENTIONED"),EXACT(M185,"UNCLEAR"))),"INVALID - MENTION TOKEN",IF(NOT(OR(EXACT(N185,"REPRODUCED"),EXACT(N185,"NOT REPRODUCED"),EXACT(N185,"NOT RETESTED"))),"INVALID - REPRODUCTION TOKEN",IF(COUNTIF($A$6:$A$205,A185)&gt;1,"INVALID - DUPLICATE ID",IF(G185="CITED",IF(AND(I185&lt;&gt;"",NOT(OR(EXACT(I185,"OFFICIAL / FIRST-PARTY AUTHORITY"),EXACT(I185,"PRIMARY EVIDENCE"),EXACT(I185,"SPECIALIST INTERPRETATION"),EXACT(I185,"PUBLISHER / REFERENCE"),EXACT(I185,"COMMERCIAL SOURCE"),EXACT(I185,"COMMUNITY / WITNESS"),EXACT(I185,"DIRECTORY / MARKETPLACE"),EXACT(I185,"UNRESOLVED"),EXACT(I185,"NOT APPLICABLE")))),"INVALID - SOURCE ROLE TOKEN",IF(AND(L185&lt;&gt;"",NOT(OR(EXACT(L185,"ENTAILS"),EXACT(L185,"PARTIAL"),EXACT(L185,"CONTEXT"),EXACT(L185,"CONTRADICTS"),EXACT(L185,"STALE / JURISDICTION MISMATCH"),EXACT(L185,"ORPHAN / CIRCULAR"),EXACT(L185,"NOT CHECKED"),EXACT(L185,"NOT APPLICABLE")))),"INVALID - SUPPORT TOKEN",IF(OR(I185="NOT APPLICABLE",L185="NOT APPLICABLE"),"INVALID - CITED DETAIL CONTRADICTION","VALID"))),IF(G185="NOT CITED",IF(OR(H185&lt;&gt;"",J185&lt;&gt;"",K185&lt;&gt;"",AND(I185&lt;&gt;"NOT APPLICABLE",I185&lt;&gt;""),AND(L185&lt;&gt;"NOT APPLICABLE",L185&lt;&gt;"")),"INVALID - NOT CITED DETAIL CONTRADICTION","VALID"),IF(G185="UNCLEAR",IF(OR(H185&lt;&gt;"",J185&lt;&gt;"",K185&lt;&gt;"",AND(I185&lt;&gt;"NOT APPLICABLE",I185&lt;&gt;""),AND(L185&lt;&gt;"NOT APPLICABLE",L185&lt;&gt;"")),"INVALID - UNCLEAR DETAIL CONTRADICTION","VALID"),"INVALID - CITATION TOKEN")))))))))</x:f>
      </x:c>
      <x:c r="S185" s="47" t="str">
        <x:f>IF(A185="","",IF(P185&lt;&gt;"SCOPE MATCH",P185,IF(R185&lt;&gt;"VALID",R185,IF(Q185&lt;&gt;"COMPLETE",Q185,IF(G185="UNCLEAR","EVIDENCE INSUFFICIENT - CITATION PRESENCE",IF(G185="NOT CITED","NO CITATION OBSERVED",IF(L185="NOT CHECKED","EVIDENCE INSUFFICIENT - PASSAGE",IF(L185="CONTRADICTS","CITATION SUPPORT CONTRADICTED",IF(L185="ORPHAN / CIRCULAR","EVIDENCE INSUFFICIENT - PROVENANCE",IF(L185="STALE / JURISDICTION MISMATCH","CITATION SUPPORT STALE / MISMATCHED",IF(L185="CONTEXT","CITATION CONTEXT ONLY",IF(L185="PARTIAL","CITATION SUPPORT PARTIAL",IF(AND(L185="ENTAILS",N185="REPRODUCED"),"REPEATABLE WITHIN SAMPLE",IF(AND(L185="ENTAILS",N185="NOT REPRODUCED"),"CITATION SUPPORT VERIFIED - NOT REPRODUCED",IF(L185="ENTAILS","CITATION SUPPORT VERIFIED","EVIDENCE INSUFFICIENT")))))))))))))))</x:f>
      </x:c>
      <x:c r="T185" s="47" t="str">
        <x:f>IF(A185="","",IF(OR(LEFT(S185,21)="EVIDENCE INSUFFICIENT",LEFT(S185,7)="INVALID"),"NOT READY","READY"))</x:f>
      </x:c>
    </x:row>
    <x:row r="186">
      <x:c r="A186" s="39"/>
      <x:c r="B186" s="39"/>
      <x:c r="C186" s="39"/>
      <x:c r="D186" s="39"/>
      <x:c r="E186" s="52"/>
      <x:c r="F186" s="39"/>
      <x:c r="G186" s="39"/>
      <x:c r="H186" s="39"/>
      <x:c r="I186" s="39"/>
      <x:c r="J186" s="39"/>
      <x:c r="K186" s="39"/>
      <x:c r="L186" s="39"/>
      <x:c r="M186" s="39"/>
      <x:c r="N186" s="39"/>
      <x:c r="O186" s="39"/>
      <x:c r="P186" s="47" t="str">
        <x:f>IF(A186="","",IF(OR(B186="",C186="",D186="",E186=""),"EVIDENCE INSUFFICIENT - SCOPE FIELD",IF(AND(C186=START!$B$6,D186=START!$B$7,E186&gt;=START!$B$8,E186&lt;=START!$B$9),"SCOPE MATCH","INVALID - OUT OF SCOPE")))</x:f>
      </x:c>
      <x:c r="Q186" s="47" t="str">
        <x:f>IF(A186="","",IF(OR(B186="",C186="",D186="",E186="",F186="",G186="",M186="",N186="",O186=""),"EVIDENCE INSUFFICIENT - REQUIRED FIELD",IF(G186="CITED",IF(H186="","EVIDENCE INSUFFICIENT - CITED URL",IF(OR(I186="",I186="UNRESOLVED"),"EVIDENCE INSUFFICIENT - SOURCE ROLE",IF(OR(J186="",K186="",L186=""),"EVIDENCE INSUFFICIENT - PASSAGE","COMPLETE"))),IF(OR(G186="NOT CITED",G186="UNCLEAR"),"COMPLETE","EVIDENCE INSUFFICIENT - CITATION STATUS"))))</x:f>
      </x:c>
      <x:c r="R186" s="47" t="str">
        <x:f>IF(A186="","",IF(NOT(OR(EXACT(C186,"Google Search AI features"),EXACT(C186,"Bing / Microsoft AI experiences"),EXACT(C186,"ChatGPT search"),EXACT(C186,"Other observed answer surface"))),"INVALID - PLATFORM TOKEN",IF(NOT(OR(EXACT(G186,"CITED"),EXACT(G186,"NOT CITED"),EXACT(G186,"UNCLEAR"))),"INVALID - CITATION TOKEN",IF(NOT(OR(EXACT(M186,"MENTIONED"),EXACT(M186,"NOT MENTIONED"),EXACT(M186,"UNCLEAR"))),"INVALID - MENTION TOKEN",IF(NOT(OR(EXACT(N186,"REPRODUCED"),EXACT(N186,"NOT REPRODUCED"),EXACT(N186,"NOT RETESTED"))),"INVALID - REPRODUCTION TOKEN",IF(COUNTIF($A$6:$A$205,A186)&gt;1,"INVALID - DUPLICATE ID",IF(G186="CITED",IF(AND(I186&lt;&gt;"",NOT(OR(EXACT(I186,"OFFICIAL / FIRST-PARTY AUTHORITY"),EXACT(I186,"PRIMARY EVIDENCE"),EXACT(I186,"SPECIALIST INTERPRETATION"),EXACT(I186,"PUBLISHER / REFERENCE"),EXACT(I186,"COMMERCIAL SOURCE"),EXACT(I186,"COMMUNITY / WITNESS"),EXACT(I186,"DIRECTORY / MARKETPLACE"),EXACT(I186,"UNRESOLVED"),EXACT(I186,"NOT APPLICABLE")))),"INVALID - SOURCE ROLE TOKEN",IF(AND(L186&lt;&gt;"",NOT(OR(EXACT(L186,"ENTAILS"),EXACT(L186,"PARTIAL"),EXACT(L186,"CONTEXT"),EXACT(L186,"CONTRADICTS"),EXACT(L186,"STALE / JURISDICTION MISMATCH"),EXACT(L186,"ORPHAN / CIRCULAR"),EXACT(L186,"NOT CHECKED"),EXACT(L186,"NOT APPLICABLE")))),"INVALID - SUPPORT TOKEN",IF(OR(I186="NOT APPLICABLE",L186="NOT APPLICABLE"),"INVALID - CITED DETAIL CONTRADICTION","VALID"))),IF(G186="NOT CITED",IF(OR(H186&lt;&gt;"",J186&lt;&gt;"",K186&lt;&gt;"",AND(I186&lt;&gt;"NOT APPLICABLE",I186&lt;&gt;""),AND(L186&lt;&gt;"NOT APPLICABLE",L186&lt;&gt;"")),"INVALID - NOT CITED DETAIL CONTRADICTION","VALID"),IF(G186="UNCLEAR",IF(OR(H186&lt;&gt;"",J186&lt;&gt;"",K186&lt;&gt;"",AND(I186&lt;&gt;"NOT APPLICABLE",I186&lt;&gt;""),AND(L186&lt;&gt;"NOT APPLICABLE",L186&lt;&gt;"")),"INVALID - UNCLEAR DETAIL CONTRADICTION","VALID"),"INVALID - CITATION TOKEN")))))))))</x:f>
      </x:c>
      <x:c r="S186" s="47" t="str">
        <x:f>IF(A186="","",IF(P186&lt;&gt;"SCOPE MATCH",P186,IF(R186&lt;&gt;"VALID",R186,IF(Q186&lt;&gt;"COMPLETE",Q186,IF(G186="UNCLEAR","EVIDENCE INSUFFICIENT - CITATION PRESENCE",IF(G186="NOT CITED","NO CITATION OBSERVED",IF(L186="NOT CHECKED","EVIDENCE INSUFFICIENT - PASSAGE",IF(L186="CONTRADICTS","CITATION SUPPORT CONTRADICTED",IF(L186="ORPHAN / CIRCULAR","EVIDENCE INSUFFICIENT - PROVENANCE",IF(L186="STALE / JURISDICTION MISMATCH","CITATION SUPPORT STALE / MISMATCHED",IF(L186="CONTEXT","CITATION CONTEXT ONLY",IF(L186="PARTIAL","CITATION SUPPORT PARTIAL",IF(AND(L186="ENTAILS",N186="REPRODUCED"),"REPEATABLE WITHIN SAMPLE",IF(AND(L186="ENTAILS",N186="NOT REPRODUCED"),"CITATION SUPPORT VERIFIED - NOT REPRODUCED",IF(L186="ENTAILS","CITATION SUPPORT VERIFIED","EVIDENCE INSUFFICIENT")))))))))))))))</x:f>
      </x:c>
      <x:c r="T186" s="47" t="str">
        <x:f>IF(A186="","",IF(OR(LEFT(S186,21)="EVIDENCE INSUFFICIENT",LEFT(S186,7)="INVALID"),"NOT READY","READY"))</x:f>
      </x:c>
    </x:row>
    <x:row r="187">
      <x:c r="A187" s="39"/>
      <x:c r="B187" s="39"/>
      <x:c r="C187" s="39"/>
      <x:c r="D187" s="39"/>
      <x:c r="E187" s="52"/>
      <x:c r="F187" s="39"/>
      <x:c r="G187" s="39"/>
      <x:c r="H187" s="39"/>
      <x:c r="I187" s="39"/>
      <x:c r="J187" s="39"/>
      <x:c r="K187" s="39"/>
      <x:c r="L187" s="39"/>
      <x:c r="M187" s="39"/>
      <x:c r="N187" s="39"/>
      <x:c r="O187" s="39"/>
      <x:c r="P187" s="47" t="str">
        <x:f>IF(A187="","",IF(OR(B187="",C187="",D187="",E187=""),"EVIDENCE INSUFFICIENT - SCOPE FIELD",IF(AND(C187=START!$B$6,D187=START!$B$7,E187&gt;=START!$B$8,E187&lt;=START!$B$9),"SCOPE MATCH","INVALID - OUT OF SCOPE")))</x:f>
      </x:c>
      <x:c r="Q187" s="47" t="str">
        <x:f>IF(A187="","",IF(OR(B187="",C187="",D187="",E187="",F187="",G187="",M187="",N187="",O187=""),"EVIDENCE INSUFFICIENT - REQUIRED FIELD",IF(G187="CITED",IF(H187="","EVIDENCE INSUFFICIENT - CITED URL",IF(OR(I187="",I187="UNRESOLVED"),"EVIDENCE INSUFFICIENT - SOURCE ROLE",IF(OR(J187="",K187="",L187=""),"EVIDENCE INSUFFICIENT - PASSAGE","COMPLETE"))),IF(OR(G187="NOT CITED",G187="UNCLEAR"),"COMPLETE","EVIDENCE INSUFFICIENT - CITATION STATUS"))))</x:f>
      </x:c>
      <x:c r="R187" s="47" t="str">
        <x:f>IF(A187="","",IF(NOT(OR(EXACT(C187,"Google Search AI features"),EXACT(C187,"Bing / Microsoft AI experiences"),EXACT(C187,"ChatGPT search"),EXACT(C187,"Other observed answer surface"))),"INVALID - PLATFORM TOKEN",IF(NOT(OR(EXACT(G187,"CITED"),EXACT(G187,"NOT CITED"),EXACT(G187,"UNCLEAR"))),"INVALID - CITATION TOKEN",IF(NOT(OR(EXACT(M187,"MENTIONED"),EXACT(M187,"NOT MENTIONED"),EXACT(M187,"UNCLEAR"))),"INVALID - MENTION TOKEN",IF(NOT(OR(EXACT(N187,"REPRODUCED"),EXACT(N187,"NOT REPRODUCED"),EXACT(N187,"NOT RETESTED"))),"INVALID - REPRODUCTION TOKEN",IF(COUNTIF($A$6:$A$205,A187)&gt;1,"INVALID - DUPLICATE ID",IF(G187="CITED",IF(AND(I187&lt;&gt;"",NOT(OR(EXACT(I187,"OFFICIAL / FIRST-PARTY AUTHORITY"),EXACT(I187,"PRIMARY EVIDENCE"),EXACT(I187,"SPECIALIST INTERPRETATION"),EXACT(I187,"PUBLISHER / REFERENCE"),EXACT(I187,"COMMERCIAL SOURCE"),EXACT(I187,"COMMUNITY / WITNESS"),EXACT(I187,"DIRECTORY / MARKETPLACE"),EXACT(I187,"UNRESOLVED"),EXACT(I187,"NOT APPLICABLE")))),"INVALID - SOURCE ROLE TOKEN",IF(AND(L187&lt;&gt;"",NOT(OR(EXACT(L187,"ENTAILS"),EXACT(L187,"PARTIAL"),EXACT(L187,"CONTEXT"),EXACT(L187,"CONTRADICTS"),EXACT(L187,"STALE / JURISDICTION MISMATCH"),EXACT(L187,"ORPHAN / CIRCULAR"),EXACT(L187,"NOT CHECKED"),EXACT(L187,"NOT APPLICABLE")))),"INVALID - SUPPORT TOKEN",IF(OR(I187="NOT APPLICABLE",L187="NOT APPLICABLE"),"INVALID - CITED DETAIL CONTRADICTION","VALID"))),IF(G187="NOT CITED",IF(OR(H187&lt;&gt;"",J187&lt;&gt;"",K187&lt;&gt;"",AND(I187&lt;&gt;"NOT APPLICABLE",I187&lt;&gt;""),AND(L187&lt;&gt;"NOT APPLICABLE",L187&lt;&gt;"")),"INVALID - NOT CITED DETAIL CONTRADICTION","VALID"),IF(G187="UNCLEAR",IF(OR(H187&lt;&gt;"",J187&lt;&gt;"",K187&lt;&gt;"",AND(I187&lt;&gt;"NOT APPLICABLE",I187&lt;&gt;""),AND(L187&lt;&gt;"NOT APPLICABLE",L187&lt;&gt;"")),"INVALID - UNCLEAR DETAIL CONTRADICTION","VALID"),"INVALID - CITATION TOKEN")))))))))</x:f>
      </x:c>
      <x:c r="S187" s="47" t="str">
        <x:f>IF(A187="","",IF(P187&lt;&gt;"SCOPE MATCH",P187,IF(R187&lt;&gt;"VALID",R187,IF(Q187&lt;&gt;"COMPLETE",Q187,IF(G187="UNCLEAR","EVIDENCE INSUFFICIENT - CITATION PRESENCE",IF(G187="NOT CITED","NO CITATION OBSERVED",IF(L187="NOT CHECKED","EVIDENCE INSUFFICIENT - PASSAGE",IF(L187="CONTRADICTS","CITATION SUPPORT CONTRADICTED",IF(L187="ORPHAN / CIRCULAR","EVIDENCE INSUFFICIENT - PROVENANCE",IF(L187="STALE / JURISDICTION MISMATCH","CITATION SUPPORT STALE / MISMATCHED",IF(L187="CONTEXT","CITATION CONTEXT ONLY",IF(L187="PARTIAL","CITATION SUPPORT PARTIAL",IF(AND(L187="ENTAILS",N187="REPRODUCED"),"REPEATABLE WITHIN SAMPLE",IF(AND(L187="ENTAILS",N187="NOT REPRODUCED"),"CITATION SUPPORT VERIFIED - NOT REPRODUCED",IF(L187="ENTAILS","CITATION SUPPORT VERIFIED","EVIDENCE INSUFFICIENT")))))))))))))))</x:f>
      </x:c>
      <x:c r="T187" s="47" t="str">
        <x:f>IF(A187="","",IF(OR(LEFT(S187,21)="EVIDENCE INSUFFICIENT",LEFT(S187,7)="INVALID"),"NOT READY","READY"))</x:f>
      </x:c>
    </x:row>
    <x:row r="188">
      <x:c r="A188" s="39"/>
      <x:c r="B188" s="39"/>
      <x:c r="C188" s="39"/>
      <x:c r="D188" s="39"/>
      <x:c r="E188" s="52"/>
      <x:c r="F188" s="39"/>
      <x:c r="G188" s="39"/>
      <x:c r="H188" s="39"/>
      <x:c r="I188" s="39"/>
      <x:c r="J188" s="39"/>
      <x:c r="K188" s="39"/>
      <x:c r="L188" s="39"/>
      <x:c r="M188" s="39"/>
      <x:c r="N188" s="39"/>
      <x:c r="O188" s="39"/>
      <x:c r="P188" s="47" t="str">
        <x:f>IF(A188="","",IF(OR(B188="",C188="",D188="",E188=""),"EVIDENCE INSUFFICIENT - SCOPE FIELD",IF(AND(C188=START!$B$6,D188=START!$B$7,E188&gt;=START!$B$8,E188&lt;=START!$B$9),"SCOPE MATCH","INVALID - OUT OF SCOPE")))</x:f>
      </x:c>
      <x:c r="Q188" s="47" t="str">
        <x:f>IF(A188="","",IF(OR(B188="",C188="",D188="",E188="",F188="",G188="",M188="",N188="",O188=""),"EVIDENCE INSUFFICIENT - REQUIRED FIELD",IF(G188="CITED",IF(H188="","EVIDENCE INSUFFICIENT - CITED URL",IF(OR(I188="",I188="UNRESOLVED"),"EVIDENCE INSUFFICIENT - SOURCE ROLE",IF(OR(J188="",K188="",L188=""),"EVIDENCE INSUFFICIENT - PASSAGE","COMPLETE"))),IF(OR(G188="NOT CITED",G188="UNCLEAR"),"COMPLETE","EVIDENCE INSUFFICIENT - CITATION STATUS"))))</x:f>
      </x:c>
      <x:c r="R188" s="47" t="str">
        <x:f>IF(A188="","",IF(NOT(OR(EXACT(C188,"Google Search AI features"),EXACT(C188,"Bing / Microsoft AI experiences"),EXACT(C188,"ChatGPT search"),EXACT(C188,"Other observed answer surface"))),"INVALID - PLATFORM TOKEN",IF(NOT(OR(EXACT(G188,"CITED"),EXACT(G188,"NOT CITED"),EXACT(G188,"UNCLEAR"))),"INVALID - CITATION TOKEN",IF(NOT(OR(EXACT(M188,"MENTIONED"),EXACT(M188,"NOT MENTIONED"),EXACT(M188,"UNCLEAR"))),"INVALID - MENTION TOKEN",IF(NOT(OR(EXACT(N188,"REPRODUCED"),EXACT(N188,"NOT REPRODUCED"),EXACT(N188,"NOT RETESTED"))),"INVALID - REPRODUCTION TOKEN",IF(COUNTIF($A$6:$A$205,A188)&gt;1,"INVALID - DUPLICATE ID",IF(G188="CITED",IF(AND(I188&lt;&gt;"",NOT(OR(EXACT(I188,"OFFICIAL / FIRST-PARTY AUTHORITY"),EXACT(I188,"PRIMARY EVIDENCE"),EXACT(I188,"SPECIALIST INTERPRETATION"),EXACT(I188,"PUBLISHER / REFERENCE"),EXACT(I188,"COMMERCIAL SOURCE"),EXACT(I188,"COMMUNITY / WITNESS"),EXACT(I188,"DIRECTORY / MARKETPLACE"),EXACT(I188,"UNRESOLVED"),EXACT(I188,"NOT APPLICABLE")))),"INVALID - SOURCE ROLE TOKEN",IF(AND(L188&lt;&gt;"",NOT(OR(EXACT(L188,"ENTAILS"),EXACT(L188,"PARTIAL"),EXACT(L188,"CONTEXT"),EXACT(L188,"CONTRADICTS"),EXACT(L188,"STALE / JURISDICTION MISMATCH"),EXACT(L188,"ORPHAN / CIRCULAR"),EXACT(L188,"NOT CHECKED"),EXACT(L188,"NOT APPLICABLE")))),"INVALID - SUPPORT TOKEN",IF(OR(I188="NOT APPLICABLE",L188="NOT APPLICABLE"),"INVALID - CITED DETAIL CONTRADICTION","VALID"))),IF(G188="NOT CITED",IF(OR(H188&lt;&gt;"",J188&lt;&gt;"",K188&lt;&gt;"",AND(I188&lt;&gt;"NOT APPLICABLE",I188&lt;&gt;""),AND(L188&lt;&gt;"NOT APPLICABLE",L188&lt;&gt;"")),"INVALID - NOT CITED DETAIL CONTRADICTION","VALID"),IF(G188="UNCLEAR",IF(OR(H188&lt;&gt;"",J188&lt;&gt;"",K188&lt;&gt;"",AND(I188&lt;&gt;"NOT APPLICABLE",I188&lt;&gt;""),AND(L188&lt;&gt;"NOT APPLICABLE",L188&lt;&gt;"")),"INVALID - UNCLEAR DETAIL CONTRADICTION","VALID"),"INVALID - CITATION TOKEN")))))))))</x:f>
      </x:c>
      <x:c r="S188" s="47" t="str">
        <x:f>IF(A188="","",IF(P188&lt;&gt;"SCOPE MATCH",P188,IF(R188&lt;&gt;"VALID",R188,IF(Q188&lt;&gt;"COMPLETE",Q188,IF(G188="UNCLEAR","EVIDENCE INSUFFICIENT - CITATION PRESENCE",IF(G188="NOT CITED","NO CITATION OBSERVED",IF(L188="NOT CHECKED","EVIDENCE INSUFFICIENT - PASSAGE",IF(L188="CONTRADICTS","CITATION SUPPORT CONTRADICTED",IF(L188="ORPHAN / CIRCULAR","EVIDENCE INSUFFICIENT - PROVENANCE",IF(L188="STALE / JURISDICTION MISMATCH","CITATION SUPPORT STALE / MISMATCHED",IF(L188="CONTEXT","CITATION CONTEXT ONLY",IF(L188="PARTIAL","CITATION SUPPORT PARTIAL",IF(AND(L188="ENTAILS",N188="REPRODUCED"),"REPEATABLE WITHIN SAMPLE",IF(AND(L188="ENTAILS",N188="NOT REPRODUCED"),"CITATION SUPPORT VERIFIED - NOT REPRODUCED",IF(L188="ENTAILS","CITATION SUPPORT VERIFIED","EVIDENCE INSUFFICIENT")))))))))))))))</x:f>
      </x:c>
      <x:c r="T188" s="47" t="str">
        <x:f>IF(A188="","",IF(OR(LEFT(S188,21)="EVIDENCE INSUFFICIENT",LEFT(S188,7)="INVALID"),"NOT READY","READY"))</x:f>
      </x:c>
    </x:row>
    <x:row r="189">
      <x:c r="A189" s="39"/>
      <x:c r="B189" s="39"/>
      <x:c r="C189" s="39"/>
      <x:c r="D189" s="39"/>
      <x:c r="E189" s="52"/>
      <x:c r="F189" s="39"/>
      <x:c r="G189" s="39"/>
      <x:c r="H189" s="39"/>
      <x:c r="I189" s="39"/>
      <x:c r="J189" s="39"/>
      <x:c r="K189" s="39"/>
      <x:c r="L189" s="39"/>
      <x:c r="M189" s="39"/>
      <x:c r="N189" s="39"/>
      <x:c r="O189" s="39"/>
      <x:c r="P189" s="47" t="str">
        <x:f>IF(A189="","",IF(OR(B189="",C189="",D189="",E189=""),"EVIDENCE INSUFFICIENT - SCOPE FIELD",IF(AND(C189=START!$B$6,D189=START!$B$7,E189&gt;=START!$B$8,E189&lt;=START!$B$9),"SCOPE MATCH","INVALID - OUT OF SCOPE")))</x:f>
      </x:c>
      <x:c r="Q189" s="47" t="str">
        <x:f>IF(A189="","",IF(OR(B189="",C189="",D189="",E189="",F189="",G189="",M189="",N189="",O189=""),"EVIDENCE INSUFFICIENT - REQUIRED FIELD",IF(G189="CITED",IF(H189="","EVIDENCE INSUFFICIENT - CITED URL",IF(OR(I189="",I189="UNRESOLVED"),"EVIDENCE INSUFFICIENT - SOURCE ROLE",IF(OR(J189="",K189="",L189=""),"EVIDENCE INSUFFICIENT - PASSAGE","COMPLETE"))),IF(OR(G189="NOT CITED",G189="UNCLEAR"),"COMPLETE","EVIDENCE INSUFFICIENT - CITATION STATUS"))))</x:f>
      </x:c>
      <x:c r="R189" s="47" t="str">
        <x:f>IF(A189="","",IF(NOT(OR(EXACT(C189,"Google Search AI features"),EXACT(C189,"Bing / Microsoft AI experiences"),EXACT(C189,"ChatGPT search"),EXACT(C189,"Other observed answer surface"))),"INVALID - PLATFORM TOKEN",IF(NOT(OR(EXACT(G189,"CITED"),EXACT(G189,"NOT CITED"),EXACT(G189,"UNCLEAR"))),"INVALID - CITATION TOKEN",IF(NOT(OR(EXACT(M189,"MENTIONED"),EXACT(M189,"NOT MENTIONED"),EXACT(M189,"UNCLEAR"))),"INVALID - MENTION TOKEN",IF(NOT(OR(EXACT(N189,"REPRODUCED"),EXACT(N189,"NOT REPRODUCED"),EXACT(N189,"NOT RETESTED"))),"INVALID - REPRODUCTION TOKEN",IF(COUNTIF($A$6:$A$205,A189)&gt;1,"INVALID - DUPLICATE ID",IF(G189="CITED",IF(AND(I189&lt;&gt;"",NOT(OR(EXACT(I189,"OFFICIAL / FIRST-PARTY AUTHORITY"),EXACT(I189,"PRIMARY EVIDENCE"),EXACT(I189,"SPECIALIST INTERPRETATION"),EXACT(I189,"PUBLISHER / REFERENCE"),EXACT(I189,"COMMERCIAL SOURCE"),EXACT(I189,"COMMUNITY / WITNESS"),EXACT(I189,"DIRECTORY / MARKETPLACE"),EXACT(I189,"UNRESOLVED"),EXACT(I189,"NOT APPLICABLE")))),"INVALID - SOURCE ROLE TOKEN",IF(AND(L189&lt;&gt;"",NOT(OR(EXACT(L189,"ENTAILS"),EXACT(L189,"PARTIAL"),EXACT(L189,"CONTEXT"),EXACT(L189,"CONTRADICTS"),EXACT(L189,"STALE / JURISDICTION MISMATCH"),EXACT(L189,"ORPHAN / CIRCULAR"),EXACT(L189,"NOT CHECKED"),EXACT(L189,"NOT APPLICABLE")))),"INVALID - SUPPORT TOKEN",IF(OR(I189="NOT APPLICABLE",L189="NOT APPLICABLE"),"INVALID - CITED DETAIL CONTRADICTION","VALID"))),IF(G189="NOT CITED",IF(OR(H189&lt;&gt;"",J189&lt;&gt;"",K189&lt;&gt;"",AND(I189&lt;&gt;"NOT APPLICABLE",I189&lt;&gt;""),AND(L189&lt;&gt;"NOT APPLICABLE",L189&lt;&gt;"")),"INVALID - NOT CITED DETAIL CONTRADICTION","VALID"),IF(G189="UNCLEAR",IF(OR(H189&lt;&gt;"",J189&lt;&gt;"",K189&lt;&gt;"",AND(I189&lt;&gt;"NOT APPLICABLE",I189&lt;&gt;""),AND(L189&lt;&gt;"NOT APPLICABLE",L189&lt;&gt;"")),"INVALID - UNCLEAR DETAIL CONTRADICTION","VALID"),"INVALID - CITATION TOKEN")))))))))</x:f>
      </x:c>
      <x:c r="S189" s="47" t="str">
        <x:f>IF(A189="","",IF(P189&lt;&gt;"SCOPE MATCH",P189,IF(R189&lt;&gt;"VALID",R189,IF(Q189&lt;&gt;"COMPLETE",Q189,IF(G189="UNCLEAR","EVIDENCE INSUFFICIENT - CITATION PRESENCE",IF(G189="NOT CITED","NO CITATION OBSERVED",IF(L189="NOT CHECKED","EVIDENCE INSUFFICIENT - PASSAGE",IF(L189="CONTRADICTS","CITATION SUPPORT CONTRADICTED",IF(L189="ORPHAN / CIRCULAR","EVIDENCE INSUFFICIENT - PROVENANCE",IF(L189="STALE / JURISDICTION MISMATCH","CITATION SUPPORT STALE / MISMATCHED",IF(L189="CONTEXT","CITATION CONTEXT ONLY",IF(L189="PARTIAL","CITATION SUPPORT PARTIAL",IF(AND(L189="ENTAILS",N189="REPRODUCED"),"REPEATABLE WITHIN SAMPLE",IF(AND(L189="ENTAILS",N189="NOT REPRODUCED"),"CITATION SUPPORT VERIFIED - NOT REPRODUCED",IF(L189="ENTAILS","CITATION SUPPORT VERIFIED","EVIDENCE INSUFFICIENT")))))))))))))))</x:f>
      </x:c>
      <x:c r="T189" s="47" t="str">
        <x:f>IF(A189="","",IF(OR(LEFT(S189,21)="EVIDENCE INSUFFICIENT",LEFT(S189,7)="INVALID"),"NOT READY","READY"))</x:f>
      </x:c>
    </x:row>
    <x:row r="190">
      <x:c r="A190" s="39"/>
      <x:c r="B190" s="39"/>
      <x:c r="C190" s="39"/>
      <x:c r="D190" s="39"/>
      <x:c r="E190" s="52"/>
      <x:c r="F190" s="39"/>
      <x:c r="G190" s="39"/>
      <x:c r="H190" s="39"/>
      <x:c r="I190" s="39"/>
      <x:c r="J190" s="39"/>
      <x:c r="K190" s="39"/>
      <x:c r="L190" s="39"/>
      <x:c r="M190" s="39"/>
      <x:c r="N190" s="39"/>
      <x:c r="O190" s="39"/>
      <x:c r="P190" s="47" t="str">
        <x:f>IF(A190="","",IF(OR(B190="",C190="",D190="",E190=""),"EVIDENCE INSUFFICIENT - SCOPE FIELD",IF(AND(C190=START!$B$6,D190=START!$B$7,E190&gt;=START!$B$8,E190&lt;=START!$B$9),"SCOPE MATCH","INVALID - OUT OF SCOPE")))</x:f>
      </x:c>
      <x:c r="Q190" s="47" t="str">
        <x:f>IF(A190="","",IF(OR(B190="",C190="",D190="",E190="",F190="",G190="",M190="",N190="",O190=""),"EVIDENCE INSUFFICIENT - REQUIRED FIELD",IF(G190="CITED",IF(H190="","EVIDENCE INSUFFICIENT - CITED URL",IF(OR(I190="",I190="UNRESOLVED"),"EVIDENCE INSUFFICIENT - SOURCE ROLE",IF(OR(J190="",K190="",L190=""),"EVIDENCE INSUFFICIENT - PASSAGE","COMPLETE"))),IF(OR(G190="NOT CITED",G190="UNCLEAR"),"COMPLETE","EVIDENCE INSUFFICIENT - CITATION STATUS"))))</x:f>
      </x:c>
      <x:c r="R190" s="47" t="str">
        <x:f>IF(A190="","",IF(NOT(OR(EXACT(C190,"Google Search AI features"),EXACT(C190,"Bing / Microsoft AI experiences"),EXACT(C190,"ChatGPT search"),EXACT(C190,"Other observed answer surface"))),"INVALID - PLATFORM TOKEN",IF(NOT(OR(EXACT(G190,"CITED"),EXACT(G190,"NOT CITED"),EXACT(G190,"UNCLEAR"))),"INVALID - CITATION TOKEN",IF(NOT(OR(EXACT(M190,"MENTIONED"),EXACT(M190,"NOT MENTIONED"),EXACT(M190,"UNCLEAR"))),"INVALID - MENTION TOKEN",IF(NOT(OR(EXACT(N190,"REPRODUCED"),EXACT(N190,"NOT REPRODUCED"),EXACT(N190,"NOT RETESTED"))),"INVALID - REPRODUCTION TOKEN",IF(COUNTIF($A$6:$A$205,A190)&gt;1,"INVALID - DUPLICATE ID",IF(G190="CITED",IF(AND(I190&lt;&gt;"",NOT(OR(EXACT(I190,"OFFICIAL / FIRST-PARTY AUTHORITY"),EXACT(I190,"PRIMARY EVIDENCE"),EXACT(I190,"SPECIALIST INTERPRETATION"),EXACT(I190,"PUBLISHER / REFERENCE"),EXACT(I190,"COMMERCIAL SOURCE"),EXACT(I190,"COMMUNITY / WITNESS"),EXACT(I190,"DIRECTORY / MARKETPLACE"),EXACT(I190,"UNRESOLVED"),EXACT(I190,"NOT APPLICABLE")))),"INVALID - SOURCE ROLE TOKEN",IF(AND(L190&lt;&gt;"",NOT(OR(EXACT(L190,"ENTAILS"),EXACT(L190,"PARTIAL"),EXACT(L190,"CONTEXT"),EXACT(L190,"CONTRADICTS"),EXACT(L190,"STALE / JURISDICTION MISMATCH"),EXACT(L190,"ORPHAN / CIRCULAR"),EXACT(L190,"NOT CHECKED"),EXACT(L190,"NOT APPLICABLE")))),"INVALID - SUPPORT TOKEN",IF(OR(I190="NOT APPLICABLE",L190="NOT APPLICABLE"),"INVALID - CITED DETAIL CONTRADICTION","VALID"))),IF(G190="NOT CITED",IF(OR(H190&lt;&gt;"",J190&lt;&gt;"",K190&lt;&gt;"",AND(I190&lt;&gt;"NOT APPLICABLE",I190&lt;&gt;""),AND(L190&lt;&gt;"NOT APPLICABLE",L190&lt;&gt;"")),"INVALID - NOT CITED DETAIL CONTRADICTION","VALID"),IF(G190="UNCLEAR",IF(OR(H190&lt;&gt;"",J190&lt;&gt;"",K190&lt;&gt;"",AND(I190&lt;&gt;"NOT APPLICABLE",I190&lt;&gt;""),AND(L190&lt;&gt;"NOT APPLICABLE",L190&lt;&gt;"")),"INVALID - UNCLEAR DETAIL CONTRADICTION","VALID"),"INVALID - CITATION TOKEN")))))))))</x:f>
      </x:c>
      <x:c r="S190" s="47" t="str">
        <x:f>IF(A190="","",IF(P190&lt;&gt;"SCOPE MATCH",P190,IF(R190&lt;&gt;"VALID",R190,IF(Q190&lt;&gt;"COMPLETE",Q190,IF(G190="UNCLEAR","EVIDENCE INSUFFICIENT - CITATION PRESENCE",IF(G190="NOT CITED","NO CITATION OBSERVED",IF(L190="NOT CHECKED","EVIDENCE INSUFFICIENT - PASSAGE",IF(L190="CONTRADICTS","CITATION SUPPORT CONTRADICTED",IF(L190="ORPHAN / CIRCULAR","EVIDENCE INSUFFICIENT - PROVENANCE",IF(L190="STALE / JURISDICTION MISMATCH","CITATION SUPPORT STALE / MISMATCHED",IF(L190="CONTEXT","CITATION CONTEXT ONLY",IF(L190="PARTIAL","CITATION SUPPORT PARTIAL",IF(AND(L190="ENTAILS",N190="REPRODUCED"),"REPEATABLE WITHIN SAMPLE",IF(AND(L190="ENTAILS",N190="NOT REPRODUCED"),"CITATION SUPPORT VERIFIED - NOT REPRODUCED",IF(L190="ENTAILS","CITATION SUPPORT VERIFIED","EVIDENCE INSUFFICIENT")))))))))))))))</x:f>
      </x:c>
      <x:c r="T190" s="47" t="str">
        <x:f>IF(A190="","",IF(OR(LEFT(S190,21)="EVIDENCE INSUFFICIENT",LEFT(S190,7)="INVALID"),"NOT READY","READY"))</x:f>
      </x:c>
    </x:row>
    <x:row r="191">
      <x:c r="A191" s="39"/>
      <x:c r="B191" s="39"/>
      <x:c r="C191" s="39"/>
      <x:c r="D191" s="39"/>
      <x:c r="E191" s="52"/>
      <x:c r="F191" s="39"/>
      <x:c r="G191" s="39"/>
      <x:c r="H191" s="39"/>
      <x:c r="I191" s="39"/>
      <x:c r="J191" s="39"/>
      <x:c r="K191" s="39"/>
      <x:c r="L191" s="39"/>
      <x:c r="M191" s="39"/>
      <x:c r="N191" s="39"/>
      <x:c r="O191" s="39"/>
      <x:c r="P191" s="47" t="str">
        <x:f>IF(A191="","",IF(OR(B191="",C191="",D191="",E191=""),"EVIDENCE INSUFFICIENT - SCOPE FIELD",IF(AND(C191=START!$B$6,D191=START!$B$7,E191&gt;=START!$B$8,E191&lt;=START!$B$9),"SCOPE MATCH","INVALID - OUT OF SCOPE")))</x:f>
      </x:c>
      <x:c r="Q191" s="47" t="str">
        <x:f>IF(A191="","",IF(OR(B191="",C191="",D191="",E191="",F191="",G191="",M191="",N191="",O191=""),"EVIDENCE INSUFFICIENT - REQUIRED FIELD",IF(G191="CITED",IF(H191="","EVIDENCE INSUFFICIENT - CITED URL",IF(OR(I191="",I191="UNRESOLVED"),"EVIDENCE INSUFFICIENT - SOURCE ROLE",IF(OR(J191="",K191="",L191=""),"EVIDENCE INSUFFICIENT - PASSAGE","COMPLETE"))),IF(OR(G191="NOT CITED",G191="UNCLEAR"),"COMPLETE","EVIDENCE INSUFFICIENT - CITATION STATUS"))))</x:f>
      </x:c>
      <x:c r="R191" s="47" t="str">
        <x:f>IF(A191="","",IF(NOT(OR(EXACT(C191,"Google Search AI features"),EXACT(C191,"Bing / Microsoft AI experiences"),EXACT(C191,"ChatGPT search"),EXACT(C191,"Other observed answer surface"))),"INVALID - PLATFORM TOKEN",IF(NOT(OR(EXACT(G191,"CITED"),EXACT(G191,"NOT CITED"),EXACT(G191,"UNCLEAR"))),"INVALID - CITATION TOKEN",IF(NOT(OR(EXACT(M191,"MENTIONED"),EXACT(M191,"NOT MENTIONED"),EXACT(M191,"UNCLEAR"))),"INVALID - MENTION TOKEN",IF(NOT(OR(EXACT(N191,"REPRODUCED"),EXACT(N191,"NOT REPRODUCED"),EXACT(N191,"NOT RETESTED"))),"INVALID - REPRODUCTION TOKEN",IF(COUNTIF($A$6:$A$205,A191)&gt;1,"INVALID - DUPLICATE ID",IF(G191="CITED",IF(AND(I191&lt;&gt;"",NOT(OR(EXACT(I191,"OFFICIAL / FIRST-PARTY AUTHORITY"),EXACT(I191,"PRIMARY EVIDENCE"),EXACT(I191,"SPECIALIST INTERPRETATION"),EXACT(I191,"PUBLISHER / REFERENCE"),EXACT(I191,"COMMERCIAL SOURCE"),EXACT(I191,"COMMUNITY / WITNESS"),EXACT(I191,"DIRECTORY / MARKETPLACE"),EXACT(I191,"UNRESOLVED"),EXACT(I191,"NOT APPLICABLE")))),"INVALID - SOURCE ROLE TOKEN",IF(AND(L191&lt;&gt;"",NOT(OR(EXACT(L191,"ENTAILS"),EXACT(L191,"PARTIAL"),EXACT(L191,"CONTEXT"),EXACT(L191,"CONTRADICTS"),EXACT(L191,"STALE / JURISDICTION MISMATCH"),EXACT(L191,"ORPHAN / CIRCULAR"),EXACT(L191,"NOT CHECKED"),EXACT(L191,"NOT APPLICABLE")))),"INVALID - SUPPORT TOKEN",IF(OR(I191="NOT APPLICABLE",L191="NOT APPLICABLE"),"INVALID - CITED DETAIL CONTRADICTION","VALID"))),IF(G191="NOT CITED",IF(OR(H191&lt;&gt;"",J191&lt;&gt;"",K191&lt;&gt;"",AND(I191&lt;&gt;"NOT APPLICABLE",I191&lt;&gt;""),AND(L191&lt;&gt;"NOT APPLICABLE",L191&lt;&gt;"")),"INVALID - NOT CITED DETAIL CONTRADICTION","VALID"),IF(G191="UNCLEAR",IF(OR(H191&lt;&gt;"",J191&lt;&gt;"",K191&lt;&gt;"",AND(I191&lt;&gt;"NOT APPLICABLE",I191&lt;&gt;""),AND(L191&lt;&gt;"NOT APPLICABLE",L191&lt;&gt;"")),"INVALID - UNCLEAR DETAIL CONTRADICTION","VALID"),"INVALID - CITATION TOKEN")))))))))</x:f>
      </x:c>
      <x:c r="S191" s="47" t="str">
        <x:f>IF(A191="","",IF(P191&lt;&gt;"SCOPE MATCH",P191,IF(R191&lt;&gt;"VALID",R191,IF(Q191&lt;&gt;"COMPLETE",Q191,IF(G191="UNCLEAR","EVIDENCE INSUFFICIENT - CITATION PRESENCE",IF(G191="NOT CITED","NO CITATION OBSERVED",IF(L191="NOT CHECKED","EVIDENCE INSUFFICIENT - PASSAGE",IF(L191="CONTRADICTS","CITATION SUPPORT CONTRADICTED",IF(L191="ORPHAN / CIRCULAR","EVIDENCE INSUFFICIENT - PROVENANCE",IF(L191="STALE / JURISDICTION MISMATCH","CITATION SUPPORT STALE / MISMATCHED",IF(L191="CONTEXT","CITATION CONTEXT ONLY",IF(L191="PARTIAL","CITATION SUPPORT PARTIAL",IF(AND(L191="ENTAILS",N191="REPRODUCED"),"REPEATABLE WITHIN SAMPLE",IF(AND(L191="ENTAILS",N191="NOT REPRODUCED"),"CITATION SUPPORT VERIFIED - NOT REPRODUCED",IF(L191="ENTAILS","CITATION SUPPORT VERIFIED","EVIDENCE INSUFFICIENT")))))))))))))))</x:f>
      </x:c>
      <x:c r="T191" s="47" t="str">
        <x:f>IF(A191="","",IF(OR(LEFT(S191,21)="EVIDENCE INSUFFICIENT",LEFT(S191,7)="INVALID"),"NOT READY","READY"))</x:f>
      </x:c>
    </x:row>
    <x:row r="192">
      <x:c r="A192" s="39"/>
      <x:c r="B192" s="39"/>
      <x:c r="C192" s="39"/>
      <x:c r="D192" s="39"/>
      <x:c r="E192" s="52"/>
      <x:c r="F192" s="39"/>
      <x:c r="G192" s="39"/>
      <x:c r="H192" s="39"/>
      <x:c r="I192" s="39"/>
      <x:c r="J192" s="39"/>
      <x:c r="K192" s="39"/>
      <x:c r="L192" s="39"/>
      <x:c r="M192" s="39"/>
      <x:c r="N192" s="39"/>
      <x:c r="O192" s="39"/>
      <x:c r="P192" s="47" t="str">
        <x:f>IF(A192="","",IF(OR(B192="",C192="",D192="",E192=""),"EVIDENCE INSUFFICIENT - SCOPE FIELD",IF(AND(C192=START!$B$6,D192=START!$B$7,E192&gt;=START!$B$8,E192&lt;=START!$B$9),"SCOPE MATCH","INVALID - OUT OF SCOPE")))</x:f>
      </x:c>
      <x:c r="Q192" s="47" t="str">
        <x:f>IF(A192="","",IF(OR(B192="",C192="",D192="",E192="",F192="",G192="",M192="",N192="",O192=""),"EVIDENCE INSUFFICIENT - REQUIRED FIELD",IF(G192="CITED",IF(H192="","EVIDENCE INSUFFICIENT - CITED URL",IF(OR(I192="",I192="UNRESOLVED"),"EVIDENCE INSUFFICIENT - SOURCE ROLE",IF(OR(J192="",K192="",L192=""),"EVIDENCE INSUFFICIENT - PASSAGE","COMPLETE"))),IF(OR(G192="NOT CITED",G192="UNCLEAR"),"COMPLETE","EVIDENCE INSUFFICIENT - CITATION STATUS"))))</x:f>
      </x:c>
      <x:c r="R192" s="47" t="str">
        <x:f>IF(A192="","",IF(NOT(OR(EXACT(C192,"Google Search AI features"),EXACT(C192,"Bing / Microsoft AI experiences"),EXACT(C192,"ChatGPT search"),EXACT(C192,"Other observed answer surface"))),"INVALID - PLATFORM TOKEN",IF(NOT(OR(EXACT(G192,"CITED"),EXACT(G192,"NOT CITED"),EXACT(G192,"UNCLEAR"))),"INVALID - CITATION TOKEN",IF(NOT(OR(EXACT(M192,"MENTIONED"),EXACT(M192,"NOT MENTIONED"),EXACT(M192,"UNCLEAR"))),"INVALID - MENTION TOKEN",IF(NOT(OR(EXACT(N192,"REPRODUCED"),EXACT(N192,"NOT REPRODUCED"),EXACT(N192,"NOT RETESTED"))),"INVALID - REPRODUCTION TOKEN",IF(COUNTIF($A$6:$A$205,A192)&gt;1,"INVALID - DUPLICATE ID",IF(G192="CITED",IF(AND(I192&lt;&gt;"",NOT(OR(EXACT(I192,"OFFICIAL / FIRST-PARTY AUTHORITY"),EXACT(I192,"PRIMARY EVIDENCE"),EXACT(I192,"SPECIALIST INTERPRETATION"),EXACT(I192,"PUBLISHER / REFERENCE"),EXACT(I192,"COMMERCIAL SOURCE"),EXACT(I192,"COMMUNITY / WITNESS"),EXACT(I192,"DIRECTORY / MARKETPLACE"),EXACT(I192,"UNRESOLVED"),EXACT(I192,"NOT APPLICABLE")))),"INVALID - SOURCE ROLE TOKEN",IF(AND(L192&lt;&gt;"",NOT(OR(EXACT(L192,"ENTAILS"),EXACT(L192,"PARTIAL"),EXACT(L192,"CONTEXT"),EXACT(L192,"CONTRADICTS"),EXACT(L192,"STALE / JURISDICTION MISMATCH"),EXACT(L192,"ORPHAN / CIRCULAR"),EXACT(L192,"NOT CHECKED"),EXACT(L192,"NOT APPLICABLE")))),"INVALID - SUPPORT TOKEN",IF(OR(I192="NOT APPLICABLE",L192="NOT APPLICABLE"),"INVALID - CITED DETAIL CONTRADICTION","VALID"))),IF(G192="NOT CITED",IF(OR(H192&lt;&gt;"",J192&lt;&gt;"",K192&lt;&gt;"",AND(I192&lt;&gt;"NOT APPLICABLE",I192&lt;&gt;""),AND(L192&lt;&gt;"NOT APPLICABLE",L192&lt;&gt;"")),"INVALID - NOT CITED DETAIL CONTRADICTION","VALID"),IF(G192="UNCLEAR",IF(OR(H192&lt;&gt;"",J192&lt;&gt;"",K192&lt;&gt;"",AND(I192&lt;&gt;"NOT APPLICABLE",I192&lt;&gt;""),AND(L192&lt;&gt;"NOT APPLICABLE",L192&lt;&gt;"")),"INVALID - UNCLEAR DETAIL CONTRADICTION","VALID"),"INVALID - CITATION TOKEN")))))))))</x:f>
      </x:c>
      <x:c r="S192" s="47" t="str">
        <x:f>IF(A192="","",IF(P192&lt;&gt;"SCOPE MATCH",P192,IF(R192&lt;&gt;"VALID",R192,IF(Q192&lt;&gt;"COMPLETE",Q192,IF(G192="UNCLEAR","EVIDENCE INSUFFICIENT - CITATION PRESENCE",IF(G192="NOT CITED","NO CITATION OBSERVED",IF(L192="NOT CHECKED","EVIDENCE INSUFFICIENT - PASSAGE",IF(L192="CONTRADICTS","CITATION SUPPORT CONTRADICTED",IF(L192="ORPHAN / CIRCULAR","EVIDENCE INSUFFICIENT - PROVENANCE",IF(L192="STALE / JURISDICTION MISMATCH","CITATION SUPPORT STALE / MISMATCHED",IF(L192="CONTEXT","CITATION CONTEXT ONLY",IF(L192="PARTIAL","CITATION SUPPORT PARTIAL",IF(AND(L192="ENTAILS",N192="REPRODUCED"),"REPEATABLE WITHIN SAMPLE",IF(AND(L192="ENTAILS",N192="NOT REPRODUCED"),"CITATION SUPPORT VERIFIED - NOT REPRODUCED",IF(L192="ENTAILS","CITATION SUPPORT VERIFIED","EVIDENCE INSUFFICIENT")))))))))))))))</x:f>
      </x:c>
      <x:c r="T192" s="47" t="str">
        <x:f>IF(A192="","",IF(OR(LEFT(S192,21)="EVIDENCE INSUFFICIENT",LEFT(S192,7)="INVALID"),"NOT READY","READY"))</x:f>
      </x:c>
    </x:row>
    <x:row r="193">
      <x:c r="A193" s="39"/>
      <x:c r="B193" s="39"/>
      <x:c r="C193" s="39"/>
      <x:c r="D193" s="39"/>
      <x:c r="E193" s="52"/>
      <x:c r="F193" s="39"/>
      <x:c r="G193" s="39"/>
      <x:c r="H193" s="39"/>
      <x:c r="I193" s="39"/>
      <x:c r="J193" s="39"/>
      <x:c r="K193" s="39"/>
      <x:c r="L193" s="39"/>
      <x:c r="M193" s="39"/>
      <x:c r="N193" s="39"/>
      <x:c r="O193" s="39"/>
      <x:c r="P193" s="47" t="str">
        <x:f>IF(A193="","",IF(OR(B193="",C193="",D193="",E193=""),"EVIDENCE INSUFFICIENT - SCOPE FIELD",IF(AND(C193=START!$B$6,D193=START!$B$7,E193&gt;=START!$B$8,E193&lt;=START!$B$9),"SCOPE MATCH","INVALID - OUT OF SCOPE")))</x:f>
      </x:c>
      <x:c r="Q193" s="47" t="str">
        <x:f>IF(A193="","",IF(OR(B193="",C193="",D193="",E193="",F193="",G193="",M193="",N193="",O193=""),"EVIDENCE INSUFFICIENT - REQUIRED FIELD",IF(G193="CITED",IF(H193="","EVIDENCE INSUFFICIENT - CITED URL",IF(OR(I193="",I193="UNRESOLVED"),"EVIDENCE INSUFFICIENT - SOURCE ROLE",IF(OR(J193="",K193="",L193=""),"EVIDENCE INSUFFICIENT - PASSAGE","COMPLETE"))),IF(OR(G193="NOT CITED",G193="UNCLEAR"),"COMPLETE","EVIDENCE INSUFFICIENT - CITATION STATUS"))))</x:f>
      </x:c>
      <x:c r="R193" s="47" t="str">
        <x:f>IF(A193="","",IF(NOT(OR(EXACT(C193,"Google Search AI features"),EXACT(C193,"Bing / Microsoft AI experiences"),EXACT(C193,"ChatGPT search"),EXACT(C193,"Other observed answer surface"))),"INVALID - PLATFORM TOKEN",IF(NOT(OR(EXACT(G193,"CITED"),EXACT(G193,"NOT CITED"),EXACT(G193,"UNCLEAR"))),"INVALID - CITATION TOKEN",IF(NOT(OR(EXACT(M193,"MENTIONED"),EXACT(M193,"NOT MENTIONED"),EXACT(M193,"UNCLEAR"))),"INVALID - MENTION TOKEN",IF(NOT(OR(EXACT(N193,"REPRODUCED"),EXACT(N193,"NOT REPRODUCED"),EXACT(N193,"NOT RETESTED"))),"INVALID - REPRODUCTION TOKEN",IF(COUNTIF($A$6:$A$205,A193)&gt;1,"INVALID - DUPLICATE ID",IF(G193="CITED",IF(AND(I193&lt;&gt;"",NOT(OR(EXACT(I193,"OFFICIAL / FIRST-PARTY AUTHORITY"),EXACT(I193,"PRIMARY EVIDENCE"),EXACT(I193,"SPECIALIST INTERPRETATION"),EXACT(I193,"PUBLISHER / REFERENCE"),EXACT(I193,"COMMERCIAL SOURCE"),EXACT(I193,"COMMUNITY / WITNESS"),EXACT(I193,"DIRECTORY / MARKETPLACE"),EXACT(I193,"UNRESOLVED"),EXACT(I193,"NOT APPLICABLE")))),"INVALID - SOURCE ROLE TOKEN",IF(AND(L193&lt;&gt;"",NOT(OR(EXACT(L193,"ENTAILS"),EXACT(L193,"PARTIAL"),EXACT(L193,"CONTEXT"),EXACT(L193,"CONTRADICTS"),EXACT(L193,"STALE / JURISDICTION MISMATCH"),EXACT(L193,"ORPHAN / CIRCULAR"),EXACT(L193,"NOT CHECKED"),EXACT(L193,"NOT APPLICABLE")))),"INVALID - SUPPORT TOKEN",IF(OR(I193="NOT APPLICABLE",L193="NOT APPLICABLE"),"INVALID - CITED DETAIL CONTRADICTION","VALID"))),IF(G193="NOT CITED",IF(OR(H193&lt;&gt;"",J193&lt;&gt;"",K193&lt;&gt;"",AND(I193&lt;&gt;"NOT APPLICABLE",I193&lt;&gt;""),AND(L193&lt;&gt;"NOT APPLICABLE",L193&lt;&gt;"")),"INVALID - NOT CITED DETAIL CONTRADICTION","VALID"),IF(G193="UNCLEAR",IF(OR(H193&lt;&gt;"",J193&lt;&gt;"",K193&lt;&gt;"",AND(I193&lt;&gt;"NOT APPLICABLE",I193&lt;&gt;""),AND(L193&lt;&gt;"NOT APPLICABLE",L193&lt;&gt;"")),"INVALID - UNCLEAR DETAIL CONTRADICTION","VALID"),"INVALID - CITATION TOKEN")))))))))</x:f>
      </x:c>
      <x:c r="S193" s="47" t="str">
        <x:f>IF(A193="","",IF(P193&lt;&gt;"SCOPE MATCH",P193,IF(R193&lt;&gt;"VALID",R193,IF(Q193&lt;&gt;"COMPLETE",Q193,IF(G193="UNCLEAR","EVIDENCE INSUFFICIENT - CITATION PRESENCE",IF(G193="NOT CITED","NO CITATION OBSERVED",IF(L193="NOT CHECKED","EVIDENCE INSUFFICIENT - PASSAGE",IF(L193="CONTRADICTS","CITATION SUPPORT CONTRADICTED",IF(L193="ORPHAN / CIRCULAR","EVIDENCE INSUFFICIENT - PROVENANCE",IF(L193="STALE / JURISDICTION MISMATCH","CITATION SUPPORT STALE / MISMATCHED",IF(L193="CONTEXT","CITATION CONTEXT ONLY",IF(L193="PARTIAL","CITATION SUPPORT PARTIAL",IF(AND(L193="ENTAILS",N193="REPRODUCED"),"REPEATABLE WITHIN SAMPLE",IF(AND(L193="ENTAILS",N193="NOT REPRODUCED"),"CITATION SUPPORT VERIFIED - NOT REPRODUCED",IF(L193="ENTAILS","CITATION SUPPORT VERIFIED","EVIDENCE INSUFFICIENT")))))))))))))))</x:f>
      </x:c>
      <x:c r="T193" s="47" t="str">
        <x:f>IF(A193="","",IF(OR(LEFT(S193,21)="EVIDENCE INSUFFICIENT",LEFT(S193,7)="INVALID"),"NOT READY","READY"))</x:f>
      </x:c>
    </x:row>
    <x:row r="194">
      <x:c r="A194" s="39"/>
      <x:c r="B194" s="39"/>
      <x:c r="C194" s="39"/>
      <x:c r="D194" s="39"/>
      <x:c r="E194" s="52"/>
      <x:c r="F194" s="39"/>
      <x:c r="G194" s="39"/>
      <x:c r="H194" s="39"/>
      <x:c r="I194" s="39"/>
      <x:c r="J194" s="39"/>
      <x:c r="K194" s="39"/>
      <x:c r="L194" s="39"/>
      <x:c r="M194" s="39"/>
      <x:c r="N194" s="39"/>
      <x:c r="O194" s="39"/>
      <x:c r="P194" s="47" t="str">
        <x:f>IF(A194="","",IF(OR(B194="",C194="",D194="",E194=""),"EVIDENCE INSUFFICIENT - SCOPE FIELD",IF(AND(C194=START!$B$6,D194=START!$B$7,E194&gt;=START!$B$8,E194&lt;=START!$B$9),"SCOPE MATCH","INVALID - OUT OF SCOPE")))</x:f>
      </x:c>
      <x:c r="Q194" s="47" t="str">
        <x:f>IF(A194="","",IF(OR(B194="",C194="",D194="",E194="",F194="",G194="",M194="",N194="",O194=""),"EVIDENCE INSUFFICIENT - REQUIRED FIELD",IF(G194="CITED",IF(H194="","EVIDENCE INSUFFICIENT - CITED URL",IF(OR(I194="",I194="UNRESOLVED"),"EVIDENCE INSUFFICIENT - SOURCE ROLE",IF(OR(J194="",K194="",L194=""),"EVIDENCE INSUFFICIENT - PASSAGE","COMPLETE"))),IF(OR(G194="NOT CITED",G194="UNCLEAR"),"COMPLETE","EVIDENCE INSUFFICIENT - CITATION STATUS"))))</x:f>
      </x:c>
      <x:c r="R194" s="47" t="str">
        <x:f>IF(A194="","",IF(NOT(OR(EXACT(C194,"Google Search AI features"),EXACT(C194,"Bing / Microsoft AI experiences"),EXACT(C194,"ChatGPT search"),EXACT(C194,"Other observed answer surface"))),"INVALID - PLATFORM TOKEN",IF(NOT(OR(EXACT(G194,"CITED"),EXACT(G194,"NOT CITED"),EXACT(G194,"UNCLEAR"))),"INVALID - CITATION TOKEN",IF(NOT(OR(EXACT(M194,"MENTIONED"),EXACT(M194,"NOT MENTIONED"),EXACT(M194,"UNCLEAR"))),"INVALID - MENTION TOKEN",IF(NOT(OR(EXACT(N194,"REPRODUCED"),EXACT(N194,"NOT REPRODUCED"),EXACT(N194,"NOT RETESTED"))),"INVALID - REPRODUCTION TOKEN",IF(COUNTIF($A$6:$A$205,A194)&gt;1,"INVALID - DUPLICATE ID",IF(G194="CITED",IF(AND(I194&lt;&gt;"",NOT(OR(EXACT(I194,"OFFICIAL / FIRST-PARTY AUTHORITY"),EXACT(I194,"PRIMARY EVIDENCE"),EXACT(I194,"SPECIALIST INTERPRETATION"),EXACT(I194,"PUBLISHER / REFERENCE"),EXACT(I194,"COMMERCIAL SOURCE"),EXACT(I194,"COMMUNITY / WITNESS"),EXACT(I194,"DIRECTORY / MARKETPLACE"),EXACT(I194,"UNRESOLVED"),EXACT(I194,"NOT APPLICABLE")))),"INVALID - SOURCE ROLE TOKEN",IF(AND(L194&lt;&gt;"",NOT(OR(EXACT(L194,"ENTAILS"),EXACT(L194,"PARTIAL"),EXACT(L194,"CONTEXT"),EXACT(L194,"CONTRADICTS"),EXACT(L194,"STALE / JURISDICTION MISMATCH"),EXACT(L194,"ORPHAN / CIRCULAR"),EXACT(L194,"NOT CHECKED"),EXACT(L194,"NOT APPLICABLE")))),"INVALID - SUPPORT TOKEN",IF(OR(I194="NOT APPLICABLE",L194="NOT APPLICABLE"),"INVALID - CITED DETAIL CONTRADICTION","VALID"))),IF(G194="NOT CITED",IF(OR(H194&lt;&gt;"",J194&lt;&gt;"",K194&lt;&gt;"",AND(I194&lt;&gt;"NOT APPLICABLE",I194&lt;&gt;""),AND(L194&lt;&gt;"NOT APPLICABLE",L194&lt;&gt;"")),"INVALID - NOT CITED DETAIL CONTRADICTION","VALID"),IF(G194="UNCLEAR",IF(OR(H194&lt;&gt;"",J194&lt;&gt;"",K194&lt;&gt;"",AND(I194&lt;&gt;"NOT APPLICABLE",I194&lt;&gt;""),AND(L194&lt;&gt;"NOT APPLICABLE",L194&lt;&gt;"")),"INVALID - UNCLEAR DETAIL CONTRADICTION","VALID"),"INVALID - CITATION TOKEN")))))))))</x:f>
      </x:c>
      <x:c r="S194" s="47" t="str">
        <x:f>IF(A194="","",IF(P194&lt;&gt;"SCOPE MATCH",P194,IF(R194&lt;&gt;"VALID",R194,IF(Q194&lt;&gt;"COMPLETE",Q194,IF(G194="UNCLEAR","EVIDENCE INSUFFICIENT - CITATION PRESENCE",IF(G194="NOT CITED","NO CITATION OBSERVED",IF(L194="NOT CHECKED","EVIDENCE INSUFFICIENT - PASSAGE",IF(L194="CONTRADICTS","CITATION SUPPORT CONTRADICTED",IF(L194="ORPHAN / CIRCULAR","EVIDENCE INSUFFICIENT - PROVENANCE",IF(L194="STALE / JURISDICTION MISMATCH","CITATION SUPPORT STALE / MISMATCHED",IF(L194="CONTEXT","CITATION CONTEXT ONLY",IF(L194="PARTIAL","CITATION SUPPORT PARTIAL",IF(AND(L194="ENTAILS",N194="REPRODUCED"),"REPEATABLE WITHIN SAMPLE",IF(AND(L194="ENTAILS",N194="NOT REPRODUCED"),"CITATION SUPPORT VERIFIED - NOT REPRODUCED",IF(L194="ENTAILS","CITATION SUPPORT VERIFIED","EVIDENCE INSUFFICIENT")))))))))))))))</x:f>
      </x:c>
      <x:c r="T194" s="47" t="str">
        <x:f>IF(A194="","",IF(OR(LEFT(S194,21)="EVIDENCE INSUFFICIENT",LEFT(S194,7)="INVALID"),"NOT READY","READY"))</x:f>
      </x:c>
    </x:row>
    <x:row r="195">
      <x:c r="A195" s="39"/>
      <x:c r="B195" s="39"/>
      <x:c r="C195" s="39"/>
      <x:c r="D195" s="39"/>
      <x:c r="E195" s="52"/>
      <x:c r="F195" s="39"/>
      <x:c r="G195" s="39"/>
      <x:c r="H195" s="39"/>
      <x:c r="I195" s="39"/>
      <x:c r="J195" s="39"/>
      <x:c r="K195" s="39"/>
      <x:c r="L195" s="39"/>
      <x:c r="M195" s="39"/>
      <x:c r="N195" s="39"/>
      <x:c r="O195" s="39"/>
      <x:c r="P195" s="47" t="str">
        <x:f>IF(A195="","",IF(OR(B195="",C195="",D195="",E195=""),"EVIDENCE INSUFFICIENT - SCOPE FIELD",IF(AND(C195=START!$B$6,D195=START!$B$7,E195&gt;=START!$B$8,E195&lt;=START!$B$9),"SCOPE MATCH","INVALID - OUT OF SCOPE")))</x:f>
      </x:c>
      <x:c r="Q195" s="47" t="str">
        <x:f>IF(A195="","",IF(OR(B195="",C195="",D195="",E195="",F195="",G195="",M195="",N195="",O195=""),"EVIDENCE INSUFFICIENT - REQUIRED FIELD",IF(G195="CITED",IF(H195="","EVIDENCE INSUFFICIENT - CITED URL",IF(OR(I195="",I195="UNRESOLVED"),"EVIDENCE INSUFFICIENT - SOURCE ROLE",IF(OR(J195="",K195="",L195=""),"EVIDENCE INSUFFICIENT - PASSAGE","COMPLETE"))),IF(OR(G195="NOT CITED",G195="UNCLEAR"),"COMPLETE","EVIDENCE INSUFFICIENT - CITATION STATUS"))))</x:f>
      </x:c>
      <x:c r="R195" s="47" t="str">
        <x:f>IF(A195="","",IF(NOT(OR(EXACT(C195,"Google Search AI features"),EXACT(C195,"Bing / Microsoft AI experiences"),EXACT(C195,"ChatGPT search"),EXACT(C195,"Other observed answer surface"))),"INVALID - PLATFORM TOKEN",IF(NOT(OR(EXACT(G195,"CITED"),EXACT(G195,"NOT CITED"),EXACT(G195,"UNCLEAR"))),"INVALID - CITATION TOKEN",IF(NOT(OR(EXACT(M195,"MENTIONED"),EXACT(M195,"NOT MENTIONED"),EXACT(M195,"UNCLEAR"))),"INVALID - MENTION TOKEN",IF(NOT(OR(EXACT(N195,"REPRODUCED"),EXACT(N195,"NOT REPRODUCED"),EXACT(N195,"NOT RETESTED"))),"INVALID - REPRODUCTION TOKEN",IF(COUNTIF($A$6:$A$205,A195)&gt;1,"INVALID - DUPLICATE ID",IF(G195="CITED",IF(AND(I195&lt;&gt;"",NOT(OR(EXACT(I195,"OFFICIAL / FIRST-PARTY AUTHORITY"),EXACT(I195,"PRIMARY EVIDENCE"),EXACT(I195,"SPECIALIST INTERPRETATION"),EXACT(I195,"PUBLISHER / REFERENCE"),EXACT(I195,"COMMERCIAL SOURCE"),EXACT(I195,"COMMUNITY / WITNESS"),EXACT(I195,"DIRECTORY / MARKETPLACE"),EXACT(I195,"UNRESOLVED"),EXACT(I195,"NOT APPLICABLE")))),"INVALID - SOURCE ROLE TOKEN",IF(AND(L195&lt;&gt;"",NOT(OR(EXACT(L195,"ENTAILS"),EXACT(L195,"PARTIAL"),EXACT(L195,"CONTEXT"),EXACT(L195,"CONTRADICTS"),EXACT(L195,"STALE / JURISDICTION MISMATCH"),EXACT(L195,"ORPHAN / CIRCULAR"),EXACT(L195,"NOT CHECKED"),EXACT(L195,"NOT APPLICABLE")))),"INVALID - SUPPORT TOKEN",IF(OR(I195="NOT APPLICABLE",L195="NOT APPLICABLE"),"INVALID - CITED DETAIL CONTRADICTION","VALID"))),IF(G195="NOT CITED",IF(OR(H195&lt;&gt;"",J195&lt;&gt;"",K195&lt;&gt;"",AND(I195&lt;&gt;"NOT APPLICABLE",I195&lt;&gt;""),AND(L195&lt;&gt;"NOT APPLICABLE",L195&lt;&gt;"")),"INVALID - NOT CITED DETAIL CONTRADICTION","VALID"),IF(G195="UNCLEAR",IF(OR(H195&lt;&gt;"",J195&lt;&gt;"",K195&lt;&gt;"",AND(I195&lt;&gt;"NOT APPLICABLE",I195&lt;&gt;""),AND(L195&lt;&gt;"NOT APPLICABLE",L195&lt;&gt;"")),"INVALID - UNCLEAR DETAIL CONTRADICTION","VALID"),"INVALID - CITATION TOKEN")))))))))</x:f>
      </x:c>
      <x:c r="S195" s="47" t="str">
        <x:f>IF(A195="","",IF(P195&lt;&gt;"SCOPE MATCH",P195,IF(R195&lt;&gt;"VALID",R195,IF(Q195&lt;&gt;"COMPLETE",Q195,IF(G195="UNCLEAR","EVIDENCE INSUFFICIENT - CITATION PRESENCE",IF(G195="NOT CITED","NO CITATION OBSERVED",IF(L195="NOT CHECKED","EVIDENCE INSUFFICIENT - PASSAGE",IF(L195="CONTRADICTS","CITATION SUPPORT CONTRADICTED",IF(L195="ORPHAN / CIRCULAR","EVIDENCE INSUFFICIENT - PROVENANCE",IF(L195="STALE / JURISDICTION MISMATCH","CITATION SUPPORT STALE / MISMATCHED",IF(L195="CONTEXT","CITATION CONTEXT ONLY",IF(L195="PARTIAL","CITATION SUPPORT PARTIAL",IF(AND(L195="ENTAILS",N195="REPRODUCED"),"REPEATABLE WITHIN SAMPLE",IF(AND(L195="ENTAILS",N195="NOT REPRODUCED"),"CITATION SUPPORT VERIFIED - NOT REPRODUCED",IF(L195="ENTAILS","CITATION SUPPORT VERIFIED","EVIDENCE INSUFFICIENT")))))))))))))))</x:f>
      </x:c>
      <x:c r="T195" s="47" t="str">
        <x:f>IF(A195="","",IF(OR(LEFT(S195,21)="EVIDENCE INSUFFICIENT",LEFT(S195,7)="INVALID"),"NOT READY","READY"))</x:f>
      </x:c>
    </x:row>
    <x:row r="196">
      <x:c r="A196" s="39"/>
      <x:c r="B196" s="39"/>
      <x:c r="C196" s="39"/>
      <x:c r="D196" s="39"/>
      <x:c r="E196" s="52"/>
      <x:c r="F196" s="39"/>
      <x:c r="G196" s="39"/>
      <x:c r="H196" s="39"/>
      <x:c r="I196" s="39"/>
      <x:c r="J196" s="39"/>
      <x:c r="K196" s="39"/>
      <x:c r="L196" s="39"/>
      <x:c r="M196" s="39"/>
      <x:c r="N196" s="39"/>
      <x:c r="O196" s="39"/>
      <x:c r="P196" s="47" t="str">
        <x:f>IF(A196="","",IF(OR(B196="",C196="",D196="",E196=""),"EVIDENCE INSUFFICIENT - SCOPE FIELD",IF(AND(C196=START!$B$6,D196=START!$B$7,E196&gt;=START!$B$8,E196&lt;=START!$B$9),"SCOPE MATCH","INVALID - OUT OF SCOPE")))</x:f>
      </x:c>
      <x:c r="Q196" s="47" t="str">
        <x:f>IF(A196="","",IF(OR(B196="",C196="",D196="",E196="",F196="",G196="",M196="",N196="",O196=""),"EVIDENCE INSUFFICIENT - REQUIRED FIELD",IF(G196="CITED",IF(H196="","EVIDENCE INSUFFICIENT - CITED URL",IF(OR(I196="",I196="UNRESOLVED"),"EVIDENCE INSUFFICIENT - SOURCE ROLE",IF(OR(J196="",K196="",L196=""),"EVIDENCE INSUFFICIENT - PASSAGE","COMPLETE"))),IF(OR(G196="NOT CITED",G196="UNCLEAR"),"COMPLETE","EVIDENCE INSUFFICIENT - CITATION STATUS"))))</x:f>
      </x:c>
      <x:c r="R196" s="47" t="str">
        <x:f>IF(A196="","",IF(NOT(OR(EXACT(C196,"Google Search AI features"),EXACT(C196,"Bing / Microsoft AI experiences"),EXACT(C196,"ChatGPT search"),EXACT(C196,"Other observed answer surface"))),"INVALID - PLATFORM TOKEN",IF(NOT(OR(EXACT(G196,"CITED"),EXACT(G196,"NOT CITED"),EXACT(G196,"UNCLEAR"))),"INVALID - CITATION TOKEN",IF(NOT(OR(EXACT(M196,"MENTIONED"),EXACT(M196,"NOT MENTIONED"),EXACT(M196,"UNCLEAR"))),"INVALID - MENTION TOKEN",IF(NOT(OR(EXACT(N196,"REPRODUCED"),EXACT(N196,"NOT REPRODUCED"),EXACT(N196,"NOT RETESTED"))),"INVALID - REPRODUCTION TOKEN",IF(COUNTIF($A$6:$A$205,A196)&gt;1,"INVALID - DUPLICATE ID",IF(G196="CITED",IF(AND(I196&lt;&gt;"",NOT(OR(EXACT(I196,"OFFICIAL / FIRST-PARTY AUTHORITY"),EXACT(I196,"PRIMARY EVIDENCE"),EXACT(I196,"SPECIALIST INTERPRETATION"),EXACT(I196,"PUBLISHER / REFERENCE"),EXACT(I196,"COMMERCIAL SOURCE"),EXACT(I196,"COMMUNITY / WITNESS"),EXACT(I196,"DIRECTORY / MARKETPLACE"),EXACT(I196,"UNRESOLVED"),EXACT(I196,"NOT APPLICABLE")))),"INVALID - SOURCE ROLE TOKEN",IF(AND(L196&lt;&gt;"",NOT(OR(EXACT(L196,"ENTAILS"),EXACT(L196,"PARTIAL"),EXACT(L196,"CONTEXT"),EXACT(L196,"CONTRADICTS"),EXACT(L196,"STALE / JURISDICTION MISMATCH"),EXACT(L196,"ORPHAN / CIRCULAR"),EXACT(L196,"NOT CHECKED"),EXACT(L196,"NOT APPLICABLE")))),"INVALID - SUPPORT TOKEN",IF(OR(I196="NOT APPLICABLE",L196="NOT APPLICABLE"),"INVALID - CITED DETAIL CONTRADICTION","VALID"))),IF(G196="NOT CITED",IF(OR(H196&lt;&gt;"",J196&lt;&gt;"",K196&lt;&gt;"",AND(I196&lt;&gt;"NOT APPLICABLE",I196&lt;&gt;""),AND(L196&lt;&gt;"NOT APPLICABLE",L196&lt;&gt;"")),"INVALID - NOT CITED DETAIL CONTRADICTION","VALID"),IF(G196="UNCLEAR",IF(OR(H196&lt;&gt;"",J196&lt;&gt;"",K196&lt;&gt;"",AND(I196&lt;&gt;"NOT APPLICABLE",I196&lt;&gt;""),AND(L196&lt;&gt;"NOT APPLICABLE",L196&lt;&gt;"")),"INVALID - UNCLEAR DETAIL CONTRADICTION","VALID"),"INVALID - CITATION TOKEN")))))))))</x:f>
      </x:c>
      <x:c r="S196" s="47" t="str">
        <x:f>IF(A196="","",IF(P196&lt;&gt;"SCOPE MATCH",P196,IF(R196&lt;&gt;"VALID",R196,IF(Q196&lt;&gt;"COMPLETE",Q196,IF(G196="UNCLEAR","EVIDENCE INSUFFICIENT - CITATION PRESENCE",IF(G196="NOT CITED","NO CITATION OBSERVED",IF(L196="NOT CHECKED","EVIDENCE INSUFFICIENT - PASSAGE",IF(L196="CONTRADICTS","CITATION SUPPORT CONTRADICTED",IF(L196="ORPHAN / CIRCULAR","EVIDENCE INSUFFICIENT - PROVENANCE",IF(L196="STALE / JURISDICTION MISMATCH","CITATION SUPPORT STALE / MISMATCHED",IF(L196="CONTEXT","CITATION CONTEXT ONLY",IF(L196="PARTIAL","CITATION SUPPORT PARTIAL",IF(AND(L196="ENTAILS",N196="REPRODUCED"),"REPEATABLE WITHIN SAMPLE",IF(AND(L196="ENTAILS",N196="NOT REPRODUCED"),"CITATION SUPPORT VERIFIED - NOT REPRODUCED",IF(L196="ENTAILS","CITATION SUPPORT VERIFIED","EVIDENCE INSUFFICIENT")))))))))))))))</x:f>
      </x:c>
      <x:c r="T196" s="47" t="str">
        <x:f>IF(A196="","",IF(OR(LEFT(S196,21)="EVIDENCE INSUFFICIENT",LEFT(S196,7)="INVALID"),"NOT READY","READY"))</x:f>
      </x:c>
    </x:row>
    <x:row r="197">
      <x:c r="A197" s="39"/>
      <x:c r="B197" s="39"/>
      <x:c r="C197" s="39"/>
      <x:c r="D197" s="39"/>
      <x:c r="E197" s="52"/>
      <x:c r="F197" s="39"/>
      <x:c r="G197" s="39"/>
      <x:c r="H197" s="39"/>
      <x:c r="I197" s="39"/>
      <x:c r="J197" s="39"/>
      <x:c r="K197" s="39"/>
      <x:c r="L197" s="39"/>
      <x:c r="M197" s="39"/>
      <x:c r="N197" s="39"/>
      <x:c r="O197" s="39"/>
      <x:c r="P197" s="47" t="str">
        <x:f>IF(A197="","",IF(OR(B197="",C197="",D197="",E197=""),"EVIDENCE INSUFFICIENT - SCOPE FIELD",IF(AND(C197=START!$B$6,D197=START!$B$7,E197&gt;=START!$B$8,E197&lt;=START!$B$9),"SCOPE MATCH","INVALID - OUT OF SCOPE")))</x:f>
      </x:c>
      <x:c r="Q197" s="47" t="str">
        <x:f>IF(A197="","",IF(OR(B197="",C197="",D197="",E197="",F197="",G197="",M197="",N197="",O197=""),"EVIDENCE INSUFFICIENT - REQUIRED FIELD",IF(G197="CITED",IF(H197="","EVIDENCE INSUFFICIENT - CITED URL",IF(OR(I197="",I197="UNRESOLVED"),"EVIDENCE INSUFFICIENT - SOURCE ROLE",IF(OR(J197="",K197="",L197=""),"EVIDENCE INSUFFICIENT - PASSAGE","COMPLETE"))),IF(OR(G197="NOT CITED",G197="UNCLEAR"),"COMPLETE","EVIDENCE INSUFFICIENT - CITATION STATUS"))))</x:f>
      </x:c>
      <x:c r="R197" s="47" t="str">
        <x:f>IF(A197="","",IF(NOT(OR(EXACT(C197,"Google Search AI features"),EXACT(C197,"Bing / Microsoft AI experiences"),EXACT(C197,"ChatGPT search"),EXACT(C197,"Other observed answer surface"))),"INVALID - PLATFORM TOKEN",IF(NOT(OR(EXACT(G197,"CITED"),EXACT(G197,"NOT CITED"),EXACT(G197,"UNCLEAR"))),"INVALID - CITATION TOKEN",IF(NOT(OR(EXACT(M197,"MENTIONED"),EXACT(M197,"NOT MENTIONED"),EXACT(M197,"UNCLEAR"))),"INVALID - MENTION TOKEN",IF(NOT(OR(EXACT(N197,"REPRODUCED"),EXACT(N197,"NOT REPRODUCED"),EXACT(N197,"NOT RETESTED"))),"INVALID - REPRODUCTION TOKEN",IF(COUNTIF($A$6:$A$205,A197)&gt;1,"INVALID - DUPLICATE ID",IF(G197="CITED",IF(AND(I197&lt;&gt;"",NOT(OR(EXACT(I197,"OFFICIAL / FIRST-PARTY AUTHORITY"),EXACT(I197,"PRIMARY EVIDENCE"),EXACT(I197,"SPECIALIST INTERPRETATION"),EXACT(I197,"PUBLISHER / REFERENCE"),EXACT(I197,"COMMERCIAL SOURCE"),EXACT(I197,"COMMUNITY / WITNESS"),EXACT(I197,"DIRECTORY / MARKETPLACE"),EXACT(I197,"UNRESOLVED"),EXACT(I197,"NOT APPLICABLE")))),"INVALID - SOURCE ROLE TOKEN",IF(AND(L197&lt;&gt;"",NOT(OR(EXACT(L197,"ENTAILS"),EXACT(L197,"PARTIAL"),EXACT(L197,"CONTEXT"),EXACT(L197,"CONTRADICTS"),EXACT(L197,"STALE / JURISDICTION MISMATCH"),EXACT(L197,"ORPHAN / CIRCULAR"),EXACT(L197,"NOT CHECKED"),EXACT(L197,"NOT APPLICABLE")))),"INVALID - SUPPORT TOKEN",IF(OR(I197="NOT APPLICABLE",L197="NOT APPLICABLE"),"INVALID - CITED DETAIL CONTRADICTION","VALID"))),IF(G197="NOT CITED",IF(OR(H197&lt;&gt;"",J197&lt;&gt;"",K197&lt;&gt;"",AND(I197&lt;&gt;"NOT APPLICABLE",I197&lt;&gt;""),AND(L197&lt;&gt;"NOT APPLICABLE",L197&lt;&gt;"")),"INVALID - NOT CITED DETAIL CONTRADICTION","VALID"),IF(G197="UNCLEAR",IF(OR(H197&lt;&gt;"",J197&lt;&gt;"",K197&lt;&gt;"",AND(I197&lt;&gt;"NOT APPLICABLE",I197&lt;&gt;""),AND(L197&lt;&gt;"NOT APPLICABLE",L197&lt;&gt;"")),"INVALID - UNCLEAR DETAIL CONTRADICTION","VALID"),"INVALID - CITATION TOKEN")))))))))</x:f>
      </x:c>
      <x:c r="S197" s="47" t="str">
        <x:f>IF(A197="","",IF(P197&lt;&gt;"SCOPE MATCH",P197,IF(R197&lt;&gt;"VALID",R197,IF(Q197&lt;&gt;"COMPLETE",Q197,IF(G197="UNCLEAR","EVIDENCE INSUFFICIENT - CITATION PRESENCE",IF(G197="NOT CITED","NO CITATION OBSERVED",IF(L197="NOT CHECKED","EVIDENCE INSUFFICIENT - PASSAGE",IF(L197="CONTRADICTS","CITATION SUPPORT CONTRADICTED",IF(L197="ORPHAN / CIRCULAR","EVIDENCE INSUFFICIENT - PROVENANCE",IF(L197="STALE / JURISDICTION MISMATCH","CITATION SUPPORT STALE / MISMATCHED",IF(L197="CONTEXT","CITATION CONTEXT ONLY",IF(L197="PARTIAL","CITATION SUPPORT PARTIAL",IF(AND(L197="ENTAILS",N197="REPRODUCED"),"REPEATABLE WITHIN SAMPLE",IF(AND(L197="ENTAILS",N197="NOT REPRODUCED"),"CITATION SUPPORT VERIFIED - NOT REPRODUCED",IF(L197="ENTAILS","CITATION SUPPORT VERIFIED","EVIDENCE INSUFFICIENT")))))))))))))))</x:f>
      </x:c>
      <x:c r="T197" s="47" t="str">
        <x:f>IF(A197="","",IF(OR(LEFT(S197,21)="EVIDENCE INSUFFICIENT",LEFT(S197,7)="INVALID"),"NOT READY","READY"))</x:f>
      </x:c>
    </x:row>
    <x:row r="198">
      <x:c r="A198" s="39"/>
      <x:c r="B198" s="39"/>
      <x:c r="C198" s="39"/>
      <x:c r="D198" s="39"/>
      <x:c r="E198" s="52"/>
      <x:c r="F198" s="39"/>
      <x:c r="G198" s="39"/>
      <x:c r="H198" s="39"/>
      <x:c r="I198" s="39"/>
      <x:c r="J198" s="39"/>
      <x:c r="K198" s="39"/>
      <x:c r="L198" s="39"/>
      <x:c r="M198" s="39"/>
      <x:c r="N198" s="39"/>
      <x:c r="O198" s="39"/>
      <x:c r="P198" s="47" t="str">
        <x:f>IF(A198="","",IF(OR(B198="",C198="",D198="",E198=""),"EVIDENCE INSUFFICIENT - SCOPE FIELD",IF(AND(C198=START!$B$6,D198=START!$B$7,E198&gt;=START!$B$8,E198&lt;=START!$B$9),"SCOPE MATCH","INVALID - OUT OF SCOPE")))</x:f>
      </x:c>
      <x:c r="Q198" s="47" t="str">
        <x:f>IF(A198="","",IF(OR(B198="",C198="",D198="",E198="",F198="",G198="",M198="",N198="",O198=""),"EVIDENCE INSUFFICIENT - REQUIRED FIELD",IF(G198="CITED",IF(H198="","EVIDENCE INSUFFICIENT - CITED URL",IF(OR(I198="",I198="UNRESOLVED"),"EVIDENCE INSUFFICIENT - SOURCE ROLE",IF(OR(J198="",K198="",L198=""),"EVIDENCE INSUFFICIENT - PASSAGE","COMPLETE"))),IF(OR(G198="NOT CITED",G198="UNCLEAR"),"COMPLETE","EVIDENCE INSUFFICIENT - CITATION STATUS"))))</x:f>
      </x:c>
      <x:c r="R198" s="47" t="str">
        <x:f>IF(A198="","",IF(NOT(OR(EXACT(C198,"Google Search AI features"),EXACT(C198,"Bing / Microsoft AI experiences"),EXACT(C198,"ChatGPT search"),EXACT(C198,"Other observed answer surface"))),"INVALID - PLATFORM TOKEN",IF(NOT(OR(EXACT(G198,"CITED"),EXACT(G198,"NOT CITED"),EXACT(G198,"UNCLEAR"))),"INVALID - CITATION TOKEN",IF(NOT(OR(EXACT(M198,"MENTIONED"),EXACT(M198,"NOT MENTIONED"),EXACT(M198,"UNCLEAR"))),"INVALID - MENTION TOKEN",IF(NOT(OR(EXACT(N198,"REPRODUCED"),EXACT(N198,"NOT REPRODUCED"),EXACT(N198,"NOT RETESTED"))),"INVALID - REPRODUCTION TOKEN",IF(COUNTIF($A$6:$A$205,A198)&gt;1,"INVALID - DUPLICATE ID",IF(G198="CITED",IF(AND(I198&lt;&gt;"",NOT(OR(EXACT(I198,"OFFICIAL / FIRST-PARTY AUTHORITY"),EXACT(I198,"PRIMARY EVIDENCE"),EXACT(I198,"SPECIALIST INTERPRETATION"),EXACT(I198,"PUBLISHER / REFERENCE"),EXACT(I198,"COMMERCIAL SOURCE"),EXACT(I198,"COMMUNITY / WITNESS"),EXACT(I198,"DIRECTORY / MARKETPLACE"),EXACT(I198,"UNRESOLVED"),EXACT(I198,"NOT APPLICABLE")))),"INVALID - SOURCE ROLE TOKEN",IF(AND(L198&lt;&gt;"",NOT(OR(EXACT(L198,"ENTAILS"),EXACT(L198,"PARTIAL"),EXACT(L198,"CONTEXT"),EXACT(L198,"CONTRADICTS"),EXACT(L198,"STALE / JURISDICTION MISMATCH"),EXACT(L198,"ORPHAN / CIRCULAR"),EXACT(L198,"NOT CHECKED"),EXACT(L198,"NOT APPLICABLE")))),"INVALID - SUPPORT TOKEN",IF(OR(I198="NOT APPLICABLE",L198="NOT APPLICABLE"),"INVALID - CITED DETAIL CONTRADICTION","VALID"))),IF(G198="NOT CITED",IF(OR(H198&lt;&gt;"",J198&lt;&gt;"",K198&lt;&gt;"",AND(I198&lt;&gt;"NOT APPLICABLE",I198&lt;&gt;""),AND(L198&lt;&gt;"NOT APPLICABLE",L198&lt;&gt;"")),"INVALID - NOT CITED DETAIL CONTRADICTION","VALID"),IF(G198="UNCLEAR",IF(OR(H198&lt;&gt;"",J198&lt;&gt;"",K198&lt;&gt;"",AND(I198&lt;&gt;"NOT APPLICABLE",I198&lt;&gt;""),AND(L198&lt;&gt;"NOT APPLICABLE",L198&lt;&gt;"")),"INVALID - UNCLEAR DETAIL CONTRADICTION","VALID"),"INVALID - CITATION TOKEN")))))))))</x:f>
      </x:c>
      <x:c r="S198" s="47" t="str">
        <x:f>IF(A198="","",IF(P198&lt;&gt;"SCOPE MATCH",P198,IF(R198&lt;&gt;"VALID",R198,IF(Q198&lt;&gt;"COMPLETE",Q198,IF(G198="UNCLEAR","EVIDENCE INSUFFICIENT - CITATION PRESENCE",IF(G198="NOT CITED","NO CITATION OBSERVED",IF(L198="NOT CHECKED","EVIDENCE INSUFFICIENT - PASSAGE",IF(L198="CONTRADICTS","CITATION SUPPORT CONTRADICTED",IF(L198="ORPHAN / CIRCULAR","EVIDENCE INSUFFICIENT - PROVENANCE",IF(L198="STALE / JURISDICTION MISMATCH","CITATION SUPPORT STALE / MISMATCHED",IF(L198="CONTEXT","CITATION CONTEXT ONLY",IF(L198="PARTIAL","CITATION SUPPORT PARTIAL",IF(AND(L198="ENTAILS",N198="REPRODUCED"),"REPEATABLE WITHIN SAMPLE",IF(AND(L198="ENTAILS",N198="NOT REPRODUCED"),"CITATION SUPPORT VERIFIED - NOT REPRODUCED",IF(L198="ENTAILS","CITATION SUPPORT VERIFIED","EVIDENCE INSUFFICIENT")))))))))))))))</x:f>
      </x:c>
      <x:c r="T198" s="47" t="str">
        <x:f>IF(A198="","",IF(OR(LEFT(S198,21)="EVIDENCE INSUFFICIENT",LEFT(S198,7)="INVALID"),"NOT READY","READY"))</x:f>
      </x:c>
    </x:row>
    <x:row r="199">
      <x:c r="A199" s="39"/>
      <x:c r="B199" s="39"/>
      <x:c r="C199" s="39"/>
      <x:c r="D199" s="39"/>
      <x:c r="E199" s="52"/>
      <x:c r="F199" s="39"/>
      <x:c r="G199" s="39"/>
      <x:c r="H199" s="39"/>
      <x:c r="I199" s="39"/>
      <x:c r="J199" s="39"/>
      <x:c r="K199" s="39"/>
      <x:c r="L199" s="39"/>
      <x:c r="M199" s="39"/>
      <x:c r="N199" s="39"/>
      <x:c r="O199" s="39"/>
      <x:c r="P199" s="47" t="str">
        <x:f>IF(A199="","",IF(OR(B199="",C199="",D199="",E199=""),"EVIDENCE INSUFFICIENT - SCOPE FIELD",IF(AND(C199=START!$B$6,D199=START!$B$7,E199&gt;=START!$B$8,E199&lt;=START!$B$9),"SCOPE MATCH","INVALID - OUT OF SCOPE")))</x:f>
      </x:c>
      <x:c r="Q199" s="47" t="str">
        <x:f>IF(A199="","",IF(OR(B199="",C199="",D199="",E199="",F199="",G199="",M199="",N199="",O199=""),"EVIDENCE INSUFFICIENT - REQUIRED FIELD",IF(G199="CITED",IF(H199="","EVIDENCE INSUFFICIENT - CITED URL",IF(OR(I199="",I199="UNRESOLVED"),"EVIDENCE INSUFFICIENT - SOURCE ROLE",IF(OR(J199="",K199="",L199=""),"EVIDENCE INSUFFICIENT - PASSAGE","COMPLETE"))),IF(OR(G199="NOT CITED",G199="UNCLEAR"),"COMPLETE","EVIDENCE INSUFFICIENT - CITATION STATUS"))))</x:f>
      </x:c>
      <x:c r="R199" s="47" t="str">
        <x:f>IF(A199="","",IF(NOT(OR(EXACT(C199,"Google Search AI features"),EXACT(C199,"Bing / Microsoft AI experiences"),EXACT(C199,"ChatGPT search"),EXACT(C199,"Other observed answer surface"))),"INVALID - PLATFORM TOKEN",IF(NOT(OR(EXACT(G199,"CITED"),EXACT(G199,"NOT CITED"),EXACT(G199,"UNCLEAR"))),"INVALID - CITATION TOKEN",IF(NOT(OR(EXACT(M199,"MENTIONED"),EXACT(M199,"NOT MENTIONED"),EXACT(M199,"UNCLEAR"))),"INVALID - MENTION TOKEN",IF(NOT(OR(EXACT(N199,"REPRODUCED"),EXACT(N199,"NOT REPRODUCED"),EXACT(N199,"NOT RETESTED"))),"INVALID - REPRODUCTION TOKEN",IF(COUNTIF($A$6:$A$205,A199)&gt;1,"INVALID - DUPLICATE ID",IF(G199="CITED",IF(AND(I199&lt;&gt;"",NOT(OR(EXACT(I199,"OFFICIAL / FIRST-PARTY AUTHORITY"),EXACT(I199,"PRIMARY EVIDENCE"),EXACT(I199,"SPECIALIST INTERPRETATION"),EXACT(I199,"PUBLISHER / REFERENCE"),EXACT(I199,"COMMERCIAL SOURCE"),EXACT(I199,"COMMUNITY / WITNESS"),EXACT(I199,"DIRECTORY / MARKETPLACE"),EXACT(I199,"UNRESOLVED"),EXACT(I199,"NOT APPLICABLE")))),"INVALID - SOURCE ROLE TOKEN",IF(AND(L199&lt;&gt;"",NOT(OR(EXACT(L199,"ENTAILS"),EXACT(L199,"PARTIAL"),EXACT(L199,"CONTEXT"),EXACT(L199,"CONTRADICTS"),EXACT(L199,"STALE / JURISDICTION MISMATCH"),EXACT(L199,"ORPHAN / CIRCULAR"),EXACT(L199,"NOT CHECKED"),EXACT(L199,"NOT APPLICABLE")))),"INVALID - SUPPORT TOKEN",IF(OR(I199="NOT APPLICABLE",L199="NOT APPLICABLE"),"INVALID - CITED DETAIL CONTRADICTION","VALID"))),IF(G199="NOT CITED",IF(OR(H199&lt;&gt;"",J199&lt;&gt;"",K199&lt;&gt;"",AND(I199&lt;&gt;"NOT APPLICABLE",I199&lt;&gt;""),AND(L199&lt;&gt;"NOT APPLICABLE",L199&lt;&gt;"")),"INVALID - NOT CITED DETAIL CONTRADICTION","VALID"),IF(G199="UNCLEAR",IF(OR(H199&lt;&gt;"",J199&lt;&gt;"",K199&lt;&gt;"",AND(I199&lt;&gt;"NOT APPLICABLE",I199&lt;&gt;""),AND(L199&lt;&gt;"NOT APPLICABLE",L199&lt;&gt;"")),"INVALID - UNCLEAR DETAIL CONTRADICTION","VALID"),"INVALID - CITATION TOKEN")))))))))</x:f>
      </x:c>
      <x:c r="S199" s="47" t="str">
        <x:f>IF(A199="","",IF(P199&lt;&gt;"SCOPE MATCH",P199,IF(R199&lt;&gt;"VALID",R199,IF(Q199&lt;&gt;"COMPLETE",Q199,IF(G199="UNCLEAR","EVIDENCE INSUFFICIENT - CITATION PRESENCE",IF(G199="NOT CITED","NO CITATION OBSERVED",IF(L199="NOT CHECKED","EVIDENCE INSUFFICIENT - PASSAGE",IF(L199="CONTRADICTS","CITATION SUPPORT CONTRADICTED",IF(L199="ORPHAN / CIRCULAR","EVIDENCE INSUFFICIENT - PROVENANCE",IF(L199="STALE / JURISDICTION MISMATCH","CITATION SUPPORT STALE / MISMATCHED",IF(L199="CONTEXT","CITATION CONTEXT ONLY",IF(L199="PARTIAL","CITATION SUPPORT PARTIAL",IF(AND(L199="ENTAILS",N199="REPRODUCED"),"REPEATABLE WITHIN SAMPLE",IF(AND(L199="ENTAILS",N199="NOT REPRODUCED"),"CITATION SUPPORT VERIFIED - NOT REPRODUCED",IF(L199="ENTAILS","CITATION SUPPORT VERIFIED","EVIDENCE INSUFFICIENT")))))))))))))))</x:f>
      </x:c>
      <x:c r="T199" s="47" t="str">
        <x:f>IF(A199="","",IF(OR(LEFT(S199,21)="EVIDENCE INSUFFICIENT",LEFT(S199,7)="INVALID"),"NOT READY","READY"))</x:f>
      </x:c>
    </x:row>
    <x:row r="200">
      <x:c r="A200" s="39"/>
      <x:c r="B200" s="39"/>
      <x:c r="C200" s="39"/>
      <x:c r="D200" s="39"/>
      <x:c r="E200" s="52"/>
      <x:c r="F200" s="39"/>
      <x:c r="G200" s="39"/>
      <x:c r="H200" s="39"/>
      <x:c r="I200" s="39"/>
      <x:c r="J200" s="39"/>
      <x:c r="K200" s="39"/>
      <x:c r="L200" s="39"/>
      <x:c r="M200" s="39"/>
      <x:c r="N200" s="39"/>
      <x:c r="O200" s="39"/>
      <x:c r="P200" s="47" t="str">
        <x:f>IF(A200="","",IF(OR(B200="",C200="",D200="",E200=""),"EVIDENCE INSUFFICIENT - SCOPE FIELD",IF(AND(C200=START!$B$6,D200=START!$B$7,E200&gt;=START!$B$8,E200&lt;=START!$B$9),"SCOPE MATCH","INVALID - OUT OF SCOPE")))</x:f>
      </x:c>
      <x:c r="Q200" s="47" t="str">
        <x:f>IF(A200="","",IF(OR(B200="",C200="",D200="",E200="",F200="",G200="",M200="",N200="",O200=""),"EVIDENCE INSUFFICIENT - REQUIRED FIELD",IF(G200="CITED",IF(H200="","EVIDENCE INSUFFICIENT - CITED URL",IF(OR(I200="",I200="UNRESOLVED"),"EVIDENCE INSUFFICIENT - SOURCE ROLE",IF(OR(J200="",K200="",L200=""),"EVIDENCE INSUFFICIENT - PASSAGE","COMPLETE"))),IF(OR(G200="NOT CITED",G200="UNCLEAR"),"COMPLETE","EVIDENCE INSUFFICIENT - CITATION STATUS"))))</x:f>
      </x:c>
      <x:c r="R200" s="47" t="str">
        <x:f>IF(A200="","",IF(NOT(OR(EXACT(C200,"Google Search AI features"),EXACT(C200,"Bing / Microsoft AI experiences"),EXACT(C200,"ChatGPT search"),EXACT(C200,"Other observed answer surface"))),"INVALID - PLATFORM TOKEN",IF(NOT(OR(EXACT(G200,"CITED"),EXACT(G200,"NOT CITED"),EXACT(G200,"UNCLEAR"))),"INVALID - CITATION TOKEN",IF(NOT(OR(EXACT(M200,"MENTIONED"),EXACT(M200,"NOT MENTIONED"),EXACT(M200,"UNCLEAR"))),"INVALID - MENTION TOKEN",IF(NOT(OR(EXACT(N200,"REPRODUCED"),EXACT(N200,"NOT REPRODUCED"),EXACT(N200,"NOT RETESTED"))),"INVALID - REPRODUCTION TOKEN",IF(COUNTIF($A$6:$A$205,A200)&gt;1,"INVALID - DUPLICATE ID",IF(G200="CITED",IF(AND(I200&lt;&gt;"",NOT(OR(EXACT(I200,"OFFICIAL / FIRST-PARTY AUTHORITY"),EXACT(I200,"PRIMARY EVIDENCE"),EXACT(I200,"SPECIALIST INTERPRETATION"),EXACT(I200,"PUBLISHER / REFERENCE"),EXACT(I200,"COMMERCIAL SOURCE"),EXACT(I200,"COMMUNITY / WITNESS"),EXACT(I200,"DIRECTORY / MARKETPLACE"),EXACT(I200,"UNRESOLVED"),EXACT(I200,"NOT APPLICABLE")))),"INVALID - SOURCE ROLE TOKEN",IF(AND(L200&lt;&gt;"",NOT(OR(EXACT(L200,"ENTAILS"),EXACT(L200,"PARTIAL"),EXACT(L200,"CONTEXT"),EXACT(L200,"CONTRADICTS"),EXACT(L200,"STALE / JURISDICTION MISMATCH"),EXACT(L200,"ORPHAN / CIRCULAR"),EXACT(L200,"NOT CHECKED"),EXACT(L200,"NOT APPLICABLE")))),"INVALID - SUPPORT TOKEN",IF(OR(I200="NOT APPLICABLE",L200="NOT APPLICABLE"),"INVALID - CITED DETAIL CONTRADICTION","VALID"))),IF(G200="NOT CITED",IF(OR(H200&lt;&gt;"",J200&lt;&gt;"",K200&lt;&gt;"",AND(I200&lt;&gt;"NOT APPLICABLE",I200&lt;&gt;""),AND(L200&lt;&gt;"NOT APPLICABLE",L200&lt;&gt;"")),"INVALID - NOT CITED DETAIL CONTRADICTION","VALID"),IF(G200="UNCLEAR",IF(OR(H200&lt;&gt;"",J200&lt;&gt;"",K200&lt;&gt;"",AND(I200&lt;&gt;"NOT APPLICABLE",I200&lt;&gt;""),AND(L200&lt;&gt;"NOT APPLICABLE",L200&lt;&gt;"")),"INVALID - UNCLEAR DETAIL CONTRADICTION","VALID"),"INVALID - CITATION TOKEN")))))))))</x:f>
      </x:c>
      <x:c r="S200" s="47" t="str">
        <x:f>IF(A200="","",IF(P200&lt;&gt;"SCOPE MATCH",P200,IF(R200&lt;&gt;"VALID",R200,IF(Q200&lt;&gt;"COMPLETE",Q200,IF(G200="UNCLEAR","EVIDENCE INSUFFICIENT - CITATION PRESENCE",IF(G200="NOT CITED","NO CITATION OBSERVED",IF(L200="NOT CHECKED","EVIDENCE INSUFFICIENT - PASSAGE",IF(L200="CONTRADICTS","CITATION SUPPORT CONTRADICTED",IF(L200="ORPHAN / CIRCULAR","EVIDENCE INSUFFICIENT - PROVENANCE",IF(L200="STALE / JURISDICTION MISMATCH","CITATION SUPPORT STALE / MISMATCHED",IF(L200="CONTEXT","CITATION CONTEXT ONLY",IF(L200="PARTIAL","CITATION SUPPORT PARTIAL",IF(AND(L200="ENTAILS",N200="REPRODUCED"),"REPEATABLE WITHIN SAMPLE",IF(AND(L200="ENTAILS",N200="NOT REPRODUCED"),"CITATION SUPPORT VERIFIED - NOT REPRODUCED",IF(L200="ENTAILS","CITATION SUPPORT VERIFIED","EVIDENCE INSUFFICIENT")))))))))))))))</x:f>
      </x:c>
      <x:c r="T200" s="47" t="str">
        <x:f>IF(A200="","",IF(OR(LEFT(S200,21)="EVIDENCE INSUFFICIENT",LEFT(S200,7)="INVALID"),"NOT READY","READY"))</x:f>
      </x:c>
    </x:row>
    <x:row r="201">
      <x:c r="A201" s="39"/>
      <x:c r="B201" s="39"/>
      <x:c r="C201" s="39"/>
      <x:c r="D201" s="39"/>
      <x:c r="E201" s="52"/>
      <x:c r="F201" s="39"/>
      <x:c r="G201" s="39"/>
      <x:c r="H201" s="39"/>
      <x:c r="I201" s="39"/>
      <x:c r="J201" s="39"/>
      <x:c r="K201" s="39"/>
      <x:c r="L201" s="39"/>
      <x:c r="M201" s="39"/>
      <x:c r="N201" s="39"/>
      <x:c r="O201" s="39"/>
      <x:c r="P201" s="47" t="str">
        <x:f>IF(A201="","",IF(OR(B201="",C201="",D201="",E201=""),"EVIDENCE INSUFFICIENT - SCOPE FIELD",IF(AND(C201=START!$B$6,D201=START!$B$7,E201&gt;=START!$B$8,E201&lt;=START!$B$9),"SCOPE MATCH","INVALID - OUT OF SCOPE")))</x:f>
      </x:c>
      <x:c r="Q201" s="47" t="str">
        <x:f>IF(A201="","",IF(OR(B201="",C201="",D201="",E201="",F201="",G201="",M201="",N201="",O201=""),"EVIDENCE INSUFFICIENT - REQUIRED FIELD",IF(G201="CITED",IF(H201="","EVIDENCE INSUFFICIENT - CITED URL",IF(OR(I201="",I201="UNRESOLVED"),"EVIDENCE INSUFFICIENT - SOURCE ROLE",IF(OR(J201="",K201="",L201=""),"EVIDENCE INSUFFICIENT - PASSAGE","COMPLETE"))),IF(OR(G201="NOT CITED",G201="UNCLEAR"),"COMPLETE","EVIDENCE INSUFFICIENT - CITATION STATUS"))))</x:f>
      </x:c>
      <x:c r="R201" s="47" t="str">
        <x:f>IF(A201="","",IF(NOT(OR(EXACT(C201,"Google Search AI features"),EXACT(C201,"Bing / Microsoft AI experiences"),EXACT(C201,"ChatGPT search"),EXACT(C201,"Other observed answer surface"))),"INVALID - PLATFORM TOKEN",IF(NOT(OR(EXACT(G201,"CITED"),EXACT(G201,"NOT CITED"),EXACT(G201,"UNCLEAR"))),"INVALID - CITATION TOKEN",IF(NOT(OR(EXACT(M201,"MENTIONED"),EXACT(M201,"NOT MENTIONED"),EXACT(M201,"UNCLEAR"))),"INVALID - MENTION TOKEN",IF(NOT(OR(EXACT(N201,"REPRODUCED"),EXACT(N201,"NOT REPRODUCED"),EXACT(N201,"NOT RETESTED"))),"INVALID - REPRODUCTION TOKEN",IF(COUNTIF($A$6:$A$205,A201)&gt;1,"INVALID - DUPLICATE ID",IF(G201="CITED",IF(AND(I201&lt;&gt;"",NOT(OR(EXACT(I201,"OFFICIAL / FIRST-PARTY AUTHORITY"),EXACT(I201,"PRIMARY EVIDENCE"),EXACT(I201,"SPECIALIST INTERPRETATION"),EXACT(I201,"PUBLISHER / REFERENCE"),EXACT(I201,"COMMERCIAL SOURCE"),EXACT(I201,"COMMUNITY / WITNESS"),EXACT(I201,"DIRECTORY / MARKETPLACE"),EXACT(I201,"UNRESOLVED"),EXACT(I201,"NOT APPLICABLE")))),"INVALID - SOURCE ROLE TOKEN",IF(AND(L201&lt;&gt;"",NOT(OR(EXACT(L201,"ENTAILS"),EXACT(L201,"PARTIAL"),EXACT(L201,"CONTEXT"),EXACT(L201,"CONTRADICTS"),EXACT(L201,"STALE / JURISDICTION MISMATCH"),EXACT(L201,"ORPHAN / CIRCULAR"),EXACT(L201,"NOT CHECKED"),EXACT(L201,"NOT APPLICABLE")))),"INVALID - SUPPORT TOKEN",IF(OR(I201="NOT APPLICABLE",L201="NOT APPLICABLE"),"INVALID - CITED DETAIL CONTRADICTION","VALID"))),IF(G201="NOT CITED",IF(OR(H201&lt;&gt;"",J201&lt;&gt;"",K201&lt;&gt;"",AND(I201&lt;&gt;"NOT APPLICABLE",I201&lt;&gt;""),AND(L201&lt;&gt;"NOT APPLICABLE",L201&lt;&gt;"")),"INVALID - NOT CITED DETAIL CONTRADICTION","VALID"),IF(G201="UNCLEAR",IF(OR(H201&lt;&gt;"",J201&lt;&gt;"",K201&lt;&gt;"",AND(I201&lt;&gt;"NOT APPLICABLE",I201&lt;&gt;""),AND(L201&lt;&gt;"NOT APPLICABLE",L201&lt;&gt;"")),"INVALID - UNCLEAR DETAIL CONTRADICTION","VALID"),"INVALID - CITATION TOKEN")))))))))</x:f>
      </x:c>
      <x:c r="S201" s="47" t="str">
        <x:f>IF(A201="","",IF(P201&lt;&gt;"SCOPE MATCH",P201,IF(R201&lt;&gt;"VALID",R201,IF(Q201&lt;&gt;"COMPLETE",Q201,IF(G201="UNCLEAR","EVIDENCE INSUFFICIENT - CITATION PRESENCE",IF(G201="NOT CITED","NO CITATION OBSERVED",IF(L201="NOT CHECKED","EVIDENCE INSUFFICIENT - PASSAGE",IF(L201="CONTRADICTS","CITATION SUPPORT CONTRADICTED",IF(L201="ORPHAN / CIRCULAR","EVIDENCE INSUFFICIENT - PROVENANCE",IF(L201="STALE / JURISDICTION MISMATCH","CITATION SUPPORT STALE / MISMATCHED",IF(L201="CONTEXT","CITATION CONTEXT ONLY",IF(L201="PARTIAL","CITATION SUPPORT PARTIAL",IF(AND(L201="ENTAILS",N201="REPRODUCED"),"REPEATABLE WITHIN SAMPLE",IF(AND(L201="ENTAILS",N201="NOT REPRODUCED"),"CITATION SUPPORT VERIFIED - NOT REPRODUCED",IF(L201="ENTAILS","CITATION SUPPORT VERIFIED","EVIDENCE INSUFFICIENT")))))))))))))))</x:f>
      </x:c>
      <x:c r="T201" s="47" t="str">
        <x:f>IF(A201="","",IF(OR(LEFT(S201,21)="EVIDENCE INSUFFICIENT",LEFT(S201,7)="INVALID"),"NOT READY","READY"))</x:f>
      </x:c>
    </x:row>
    <x:row r="202">
      <x:c r="A202" s="39"/>
      <x:c r="B202" s="39"/>
      <x:c r="C202" s="39"/>
      <x:c r="D202" s="39"/>
      <x:c r="E202" s="52"/>
      <x:c r="F202" s="39"/>
      <x:c r="G202" s="39"/>
      <x:c r="H202" s="39"/>
      <x:c r="I202" s="39"/>
      <x:c r="J202" s="39"/>
      <x:c r="K202" s="39"/>
      <x:c r="L202" s="39"/>
      <x:c r="M202" s="39"/>
      <x:c r="N202" s="39"/>
      <x:c r="O202" s="39"/>
      <x:c r="P202" s="47" t="str">
        <x:f>IF(A202="","",IF(OR(B202="",C202="",D202="",E202=""),"EVIDENCE INSUFFICIENT - SCOPE FIELD",IF(AND(C202=START!$B$6,D202=START!$B$7,E202&gt;=START!$B$8,E202&lt;=START!$B$9),"SCOPE MATCH","INVALID - OUT OF SCOPE")))</x:f>
      </x:c>
      <x:c r="Q202" s="47" t="str">
        <x:f>IF(A202="","",IF(OR(B202="",C202="",D202="",E202="",F202="",G202="",M202="",N202="",O202=""),"EVIDENCE INSUFFICIENT - REQUIRED FIELD",IF(G202="CITED",IF(H202="","EVIDENCE INSUFFICIENT - CITED URL",IF(OR(I202="",I202="UNRESOLVED"),"EVIDENCE INSUFFICIENT - SOURCE ROLE",IF(OR(J202="",K202="",L202=""),"EVIDENCE INSUFFICIENT - PASSAGE","COMPLETE"))),IF(OR(G202="NOT CITED",G202="UNCLEAR"),"COMPLETE","EVIDENCE INSUFFICIENT - CITATION STATUS"))))</x:f>
      </x:c>
      <x:c r="R202" s="47" t="str">
        <x:f>IF(A202="","",IF(NOT(OR(EXACT(C202,"Google Search AI features"),EXACT(C202,"Bing / Microsoft AI experiences"),EXACT(C202,"ChatGPT search"),EXACT(C202,"Other observed answer surface"))),"INVALID - PLATFORM TOKEN",IF(NOT(OR(EXACT(G202,"CITED"),EXACT(G202,"NOT CITED"),EXACT(G202,"UNCLEAR"))),"INVALID - CITATION TOKEN",IF(NOT(OR(EXACT(M202,"MENTIONED"),EXACT(M202,"NOT MENTIONED"),EXACT(M202,"UNCLEAR"))),"INVALID - MENTION TOKEN",IF(NOT(OR(EXACT(N202,"REPRODUCED"),EXACT(N202,"NOT REPRODUCED"),EXACT(N202,"NOT RETESTED"))),"INVALID - REPRODUCTION TOKEN",IF(COUNTIF($A$6:$A$205,A202)&gt;1,"INVALID - DUPLICATE ID",IF(G202="CITED",IF(AND(I202&lt;&gt;"",NOT(OR(EXACT(I202,"OFFICIAL / FIRST-PARTY AUTHORITY"),EXACT(I202,"PRIMARY EVIDENCE"),EXACT(I202,"SPECIALIST INTERPRETATION"),EXACT(I202,"PUBLISHER / REFERENCE"),EXACT(I202,"COMMERCIAL SOURCE"),EXACT(I202,"COMMUNITY / WITNESS"),EXACT(I202,"DIRECTORY / MARKETPLACE"),EXACT(I202,"UNRESOLVED"),EXACT(I202,"NOT APPLICABLE")))),"INVALID - SOURCE ROLE TOKEN",IF(AND(L202&lt;&gt;"",NOT(OR(EXACT(L202,"ENTAILS"),EXACT(L202,"PARTIAL"),EXACT(L202,"CONTEXT"),EXACT(L202,"CONTRADICTS"),EXACT(L202,"STALE / JURISDICTION MISMATCH"),EXACT(L202,"ORPHAN / CIRCULAR"),EXACT(L202,"NOT CHECKED"),EXACT(L202,"NOT APPLICABLE")))),"INVALID - SUPPORT TOKEN",IF(OR(I202="NOT APPLICABLE",L202="NOT APPLICABLE"),"INVALID - CITED DETAIL CONTRADICTION","VALID"))),IF(G202="NOT CITED",IF(OR(H202&lt;&gt;"",J202&lt;&gt;"",K202&lt;&gt;"",AND(I202&lt;&gt;"NOT APPLICABLE",I202&lt;&gt;""),AND(L202&lt;&gt;"NOT APPLICABLE",L202&lt;&gt;"")),"INVALID - NOT CITED DETAIL CONTRADICTION","VALID"),IF(G202="UNCLEAR",IF(OR(H202&lt;&gt;"",J202&lt;&gt;"",K202&lt;&gt;"",AND(I202&lt;&gt;"NOT APPLICABLE",I202&lt;&gt;""),AND(L202&lt;&gt;"NOT APPLICABLE",L202&lt;&gt;"")),"INVALID - UNCLEAR DETAIL CONTRADICTION","VALID"),"INVALID - CITATION TOKEN")))))))))</x:f>
      </x:c>
      <x:c r="S202" s="47" t="str">
        <x:f>IF(A202="","",IF(P202&lt;&gt;"SCOPE MATCH",P202,IF(R202&lt;&gt;"VALID",R202,IF(Q202&lt;&gt;"COMPLETE",Q202,IF(G202="UNCLEAR","EVIDENCE INSUFFICIENT - CITATION PRESENCE",IF(G202="NOT CITED","NO CITATION OBSERVED",IF(L202="NOT CHECKED","EVIDENCE INSUFFICIENT - PASSAGE",IF(L202="CONTRADICTS","CITATION SUPPORT CONTRADICTED",IF(L202="ORPHAN / CIRCULAR","EVIDENCE INSUFFICIENT - PROVENANCE",IF(L202="STALE / JURISDICTION MISMATCH","CITATION SUPPORT STALE / MISMATCHED",IF(L202="CONTEXT","CITATION CONTEXT ONLY",IF(L202="PARTIAL","CITATION SUPPORT PARTIAL",IF(AND(L202="ENTAILS",N202="REPRODUCED"),"REPEATABLE WITHIN SAMPLE",IF(AND(L202="ENTAILS",N202="NOT REPRODUCED"),"CITATION SUPPORT VERIFIED - NOT REPRODUCED",IF(L202="ENTAILS","CITATION SUPPORT VERIFIED","EVIDENCE INSUFFICIENT")))))))))))))))</x:f>
      </x:c>
      <x:c r="T202" s="47" t="str">
        <x:f>IF(A202="","",IF(OR(LEFT(S202,21)="EVIDENCE INSUFFICIENT",LEFT(S202,7)="INVALID"),"NOT READY","READY"))</x:f>
      </x:c>
    </x:row>
    <x:row r="203">
      <x:c r="A203" s="39"/>
      <x:c r="B203" s="39"/>
      <x:c r="C203" s="39"/>
      <x:c r="D203" s="39"/>
      <x:c r="E203" s="52"/>
      <x:c r="F203" s="39"/>
      <x:c r="G203" s="39"/>
      <x:c r="H203" s="39"/>
      <x:c r="I203" s="39"/>
      <x:c r="J203" s="39"/>
      <x:c r="K203" s="39"/>
      <x:c r="L203" s="39"/>
      <x:c r="M203" s="39"/>
      <x:c r="N203" s="39"/>
      <x:c r="O203" s="39"/>
      <x:c r="P203" s="47" t="str">
        <x:f>IF(A203="","",IF(OR(B203="",C203="",D203="",E203=""),"EVIDENCE INSUFFICIENT - SCOPE FIELD",IF(AND(C203=START!$B$6,D203=START!$B$7,E203&gt;=START!$B$8,E203&lt;=START!$B$9),"SCOPE MATCH","INVALID - OUT OF SCOPE")))</x:f>
      </x:c>
      <x:c r="Q203" s="47" t="str">
        <x:f>IF(A203="","",IF(OR(B203="",C203="",D203="",E203="",F203="",G203="",M203="",N203="",O203=""),"EVIDENCE INSUFFICIENT - REQUIRED FIELD",IF(G203="CITED",IF(H203="","EVIDENCE INSUFFICIENT - CITED URL",IF(OR(I203="",I203="UNRESOLVED"),"EVIDENCE INSUFFICIENT - SOURCE ROLE",IF(OR(J203="",K203="",L203=""),"EVIDENCE INSUFFICIENT - PASSAGE","COMPLETE"))),IF(OR(G203="NOT CITED",G203="UNCLEAR"),"COMPLETE","EVIDENCE INSUFFICIENT - CITATION STATUS"))))</x:f>
      </x:c>
      <x:c r="R203" s="47" t="str">
        <x:f>IF(A203="","",IF(NOT(OR(EXACT(C203,"Google Search AI features"),EXACT(C203,"Bing / Microsoft AI experiences"),EXACT(C203,"ChatGPT search"),EXACT(C203,"Other observed answer surface"))),"INVALID - PLATFORM TOKEN",IF(NOT(OR(EXACT(G203,"CITED"),EXACT(G203,"NOT CITED"),EXACT(G203,"UNCLEAR"))),"INVALID - CITATION TOKEN",IF(NOT(OR(EXACT(M203,"MENTIONED"),EXACT(M203,"NOT MENTIONED"),EXACT(M203,"UNCLEAR"))),"INVALID - MENTION TOKEN",IF(NOT(OR(EXACT(N203,"REPRODUCED"),EXACT(N203,"NOT REPRODUCED"),EXACT(N203,"NOT RETESTED"))),"INVALID - REPRODUCTION TOKEN",IF(COUNTIF($A$6:$A$205,A203)&gt;1,"INVALID - DUPLICATE ID",IF(G203="CITED",IF(AND(I203&lt;&gt;"",NOT(OR(EXACT(I203,"OFFICIAL / FIRST-PARTY AUTHORITY"),EXACT(I203,"PRIMARY EVIDENCE"),EXACT(I203,"SPECIALIST INTERPRETATION"),EXACT(I203,"PUBLISHER / REFERENCE"),EXACT(I203,"COMMERCIAL SOURCE"),EXACT(I203,"COMMUNITY / WITNESS"),EXACT(I203,"DIRECTORY / MARKETPLACE"),EXACT(I203,"UNRESOLVED"),EXACT(I203,"NOT APPLICABLE")))),"INVALID - SOURCE ROLE TOKEN",IF(AND(L203&lt;&gt;"",NOT(OR(EXACT(L203,"ENTAILS"),EXACT(L203,"PARTIAL"),EXACT(L203,"CONTEXT"),EXACT(L203,"CONTRADICTS"),EXACT(L203,"STALE / JURISDICTION MISMATCH"),EXACT(L203,"ORPHAN / CIRCULAR"),EXACT(L203,"NOT CHECKED"),EXACT(L203,"NOT APPLICABLE")))),"INVALID - SUPPORT TOKEN",IF(OR(I203="NOT APPLICABLE",L203="NOT APPLICABLE"),"INVALID - CITED DETAIL CONTRADICTION","VALID"))),IF(G203="NOT CITED",IF(OR(H203&lt;&gt;"",J203&lt;&gt;"",K203&lt;&gt;"",AND(I203&lt;&gt;"NOT APPLICABLE",I203&lt;&gt;""),AND(L203&lt;&gt;"NOT APPLICABLE",L203&lt;&gt;"")),"INVALID - NOT CITED DETAIL CONTRADICTION","VALID"),IF(G203="UNCLEAR",IF(OR(H203&lt;&gt;"",J203&lt;&gt;"",K203&lt;&gt;"",AND(I203&lt;&gt;"NOT APPLICABLE",I203&lt;&gt;""),AND(L203&lt;&gt;"NOT APPLICABLE",L203&lt;&gt;"")),"INVALID - UNCLEAR DETAIL CONTRADICTION","VALID"),"INVALID - CITATION TOKEN")))))))))</x:f>
      </x:c>
      <x:c r="S203" s="47" t="str">
        <x:f>IF(A203="","",IF(P203&lt;&gt;"SCOPE MATCH",P203,IF(R203&lt;&gt;"VALID",R203,IF(Q203&lt;&gt;"COMPLETE",Q203,IF(G203="UNCLEAR","EVIDENCE INSUFFICIENT - CITATION PRESENCE",IF(G203="NOT CITED","NO CITATION OBSERVED",IF(L203="NOT CHECKED","EVIDENCE INSUFFICIENT - PASSAGE",IF(L203="CONTRADICTS","CITATION SUPPORT CONTRADICTED",IF(L203="ORPHAN / CIRCULAR","EVIDENCE INSUFFICIENT - PROVENANCE",IF(L203="STALE / JURISDICTION MISMATCH","CITATION SUPPORT STALE / MISMATCHED",IF(L203="CONTEXT","CITATION CONTEXT ONLY",IF(L203="PARTIAL","CITATION SUPPORT PARTIAL",IF(AND(L203="ENTAILS",N203="REPRODUCED"),"REPEATABLE WITHIN SAMPLE",IF(AND(L203="ENTAILS",N203="NOT REPRODUCED"),"CITATION SUPPORT VERIFIED - NOT REPRODUCED",IF(L203="ENTAILS","CITATION SUPPORT VERIFIED","EVIDENCE INSUFFICIENT")))))))))))))))</x:f>
      </x:c>
      <x:c r="T203" s="47" t="str">
        <x:f>IF(A203="","",IF(OR(LEFT(S203,21)="EVIDENCE INSUFFICIENT",LEFT(S203,7)="INVALID"),"NOT READY","READY"))</x:f>
      </x:c>
    </x:row>
    <x:row r="204">
      <x:c r="A204" s="39"/>
      <x:c r="B204" s="39"/>
      <x:c r="C204" s="39"/>
      <x:c r="D204" s="39"/>
      <x:c r="E204" s="52"/>
      <x:c r="F204" s="39"/>
      <x:c r="G204" s="39"/>
      <x:c r="H204" s="39"/>
      <x:c r="I204" s="39"/>
      <x:c r="J204" s="39"/>
      <x:c r="K204" s="39"/>
      <x:c r="L204" s="39"/>
      <x:c r="M204" s="39"/>
      <x:c r="N204" s="39"/>
      <x:c r="O204" s="39"/>
      <x:c r="P204" s="47" t="str">
        <x:f>IF(A204="","",IF(OR(B204="",C204="",D204="",E204=""),"EVIDENCE INSUFFICIENT - SCOPE FIELD",IF(AND(C204=START!$B$6,D204=START!$B$7,E204&gt;=START!$B$8,E204&lt;=START!$B$9),"SCOPE MATCH","INVALID - OUT OF SCOPE")))</x:f>
      </x:c>
      <x:c r="Q204" s="47" t="str">
        <x:f>IF(A204="","",IF(OR(B204="",C204="",D204="",E204="",F204="",G204="",M204="",N204="",O204=""),"EVIDENCE INSUFFICIENT - REQUIRED FIELD",IF(G204="CITED",IF(H204="","EVIDENCE INSUFFICIENT - CITED URL",IF(OR(I204="",I204="UNRESOLVED"),"EVIDENCE INSUFFICIENT - SOURCE ROLE",IF(OR(J204="",K204="",L204=""),"EVIDENCE INSUFFICIENT - PASSAGE","COMPLETE"))),IF(OR(G204="NOT CITED",G204="UNCLEAR"),"COMPLETE","EVIDENCE INSUFFICIENT - CITATION STATUS"))))</x:f>
      </x:c>
      <x:c r="R204" s="47" t="str">
        <x:f>IF(A204="","",IF(NOT(OR(EXACT(C204,"Google Search AI features"),EXACT(C204,"Bing / Microsoft AI experiences"),EXACT(C204,"ChatGPT search"),EXACT(C204,"Other observed answer surface"))),"INVALID - PLATFORM TOKEN",IF(NOT(OR(EXACT(G204,"CITED"),EXACT(G204,"NOT CITED"),EXACT(G204,"UNCLEAR"))),"INVALID - CITATION TOKEN",IF(NOT(OR(EXACT(M204,"MENTIONED"),EXACT(M204,"NOT MENTIONED"),EXACT(M204,"UNCLEAR"))),"INVALID - MENTION TOKEN",IF(NOT(OR(EXACT(N204,"REPRODUCED"),EXACT(N204,"NOT REPRODUCED"),EXACT(N204,"NOT RETESTED"))),"INVALID - REPRODUCTION TOKEN",IF(COUNTIF($A$6:$A$205,A204)&gt;1,"INVALID - DUPLICATE ID",IF(G204="CITED",IF(AND(I204&lt;&gt;"",NOT(OR(EXACT(I204,"OFFICIAL / FIRST-PARTY AUTHORITY"),EXACT(I204,"PRIMARY EVIDENCE"),EXACT(I204,"SPECIALIST INTERPRETATION"),EXACT(I204,"PUBLISHER / REFERENCE"),EXACT(I204,"COMMERCIAL SOURCE"),EXACT(I204,"COMMUNITY / WITNESS"),EXACT(I204,"DIRECTORY / MARKETPLACE"),EXACT(I204,"UNRESOLVED"),EXACT(I204,"NOT APPLICABLE")))),"INVALID - SOURCE ROLE TOKEN",IF(AND(L204&lt;&gt;"",NOT(OR(EXACT(L204,"ENTAILS"),EXACT(L204,"PARTIAL"),EXACT(L204,"CONTEXT"),EXACT(L204,"CONTRADICTS"),EXACT(L204,"STALE / JURISDICTION MISMATCH"),EXACT(L204,"ORPHAN / CIRCULAR"),EXACT(L204,"NOT CHECKED"),EXACT(L204,"NOT APPLICABLE")))),"INVALID - SUPPORT TOKEN",IF(OR(I204="NOT APPLICABLE",L204="NOT APPLICABLE"),"INVALID - CITED DETAIL CONTRADICTION","VALID"))),IF(G204="NOT CITED",IF(OR(H204&lt;&gt;"",J204&lt;&gt;"",K204&lt;&gt;"",AND(I204&lt;&gt;"NOT APPLICABLE",I204&lt;&gt;""),AND(L204&lt;&gt;"NOT APPLICABLE",L204&lt;&gt;"")),"INVALID - NOT CITED DETAIL CONTRADICTION","VALID"),IF(G204="UNCLEAR",IF(OR(H204&lt;&gt;"",J204&lt;&gt;"",K204&lt;&gt;"",AND(I204&lt;&gt;"NOT APPLICABLE",I204&lt;&gt;""),AND(L204&lt;&gt;"NOT APPLICABLE",L204&lt;&gt;"")),"INVALID - UNCLEAR DETAIL CONTRADICTION","VALID"),"INVALID - CITATION TOKEN")))))))))</x:f>
      </x:c>
      <x:c r="S204" s="47" t="str">
        <x:f>IF(A204="","",IF(P204&lt;&gt;"SCOPE MATCH",P204,IF(R204&lt;&gt;"VALID",R204,IF(Q204&lt;&gt;"COMPLETE",Q204,IF(G204="UNCLEAR","EVIDENCE INSUFFICIENT - CITATION PRESENCE",IF(G204="NOT CITED","NO CITATION OBSERVED",IF(L204="NOT CHECKED","EVIDENCE INSUFFICIENT - PASSAGE",IF(L204="CONTRADICTS","CITATION SUPPORT CONTRADICTED",IF(L204="ORPHAN / CIRCULAR","EVIDENCE INSUFFICIENT - PROVENANCE",IF(L204="STALE / JURISDICTION MISMATCH","CITATION SUPPORT STALE / MISMATCHED",IF(L204="CONTEXT","CITATION CONTEXT ONLY",IF(L204="PARTIAL","CITATION SUPPORT PARTIAL",IF(AND(L204="ENTAILS",N204="REPRODUCED"),"REPEATABLE WITHIN SAMPLE",IF(AND(L204="ENTAILS",N204="NOT REPRODUCED"),"CITATION SUPPORT VERIFIED - NOT REPRODUCED",IF(L204="ENTAILS","CITATION SUPPORT VERIFIED","EVIDENCE INSUFFICIENT")))))))))))))))</x:f>
      </x:c>
      <x:c r="T204" s="47" t="str">
        <x:f>IF(A204="","",IF(OR(LEFT(S204,21)="EVIDENCE INSUFFICIENT",LEFT(S204,7)="INVALID"),"NOT READY","READY"))</x:f>
      </x:c>
    </x:row>
    <x:row r="205">
      <x:c r="A205" s="39"/>
      <x:c r="B205" s="39"/>
      <x:c r="C205" s="39"/>
      <x:c r="D205" s="39"/>
      <x:c r="E205" s="52"/>
      <x:c r="F205" s="39"/>
      <x:c r="G205" s="39"/>
      <x:c r="H205" s="39"/>
      <x:c r="I205" s="39"/>
      <x:c r="J205" s="39"/>
      <x:c r="K205" s="39"/>
      <x:c r="L205" s="39"/>
      <x:c r="M205" s="39"/>
      <x:c r="N205" s="39"/>
      <x:c r="O205" s="39"/>
      <x:c r="P205" s="47" t="str">
        <x:f>IF(A205="","",IF(OR(B205="",C205="",D205="",E205=""),"EVIDENCE INSUFFICIENT - SCOPE FIELD",IF(AND(C205=START!$B$6,D205=START!$B$7,E205&gt;=START!$B$8,E205&lt;=START!$B$9),"SCOPE MATCH","INVALID - OUT OF SCOPE")))</x:f>
      </x:c>
      <x:c r="Q205" s="47" t="str">
        <x:f>IF(A205="","",IF(OR(B205="",C205="",D205="",E205="",F205="",G205="",M205="",N205="",O205=""),"EVIDENCE INSUFFICIENT - REQUIRED FIELD",IF(G205="CITED",IF(H205="","EVIDENCE INSUFFICIENT - CITED URL",IF(OR(I205="",I205="UNRESOLVED"),"EVIDENCE INSUFFICIENT - SOURCE ROLE",IF(OR(J205="",K205="",L205=""),"EVIDENCE INSUFFICIENT - PASSAGE","COMPLETE"))),IF(OR(G205="NOT CITED",G205="UNCLEAR"),"COMPLETE","EVIDENCE INSUFFICIENT - CITATION STATUS"))))</x:f>
      </x:c>
      <x:c r="R205" s="47" t="str">
        <x:f>IF(A205="","",IF(NOT(OR(EXACT(C205,"Google Search AI features"),EXACT(C205,"Bing / Microsoft AI experiences"),EXACT(C205,"ChatGPT search"),EXACT(C205,"Other observed answer surface"))),"INVALID - PLATFORM TOKEN",IF(NOT(OR(EXACT(G205,"CITED"),EXACT(G205,"NOT CITED"),EXACT(G205,"UNCLEAR"))),"INVALID - CITATION TOKEN",IF(NOT(OR(EXACT(M205,"MENTIONED"),EXACT(M205,"NOT MENTIONED"),EXACT(M205,"UNCLEAR"))),"INVALID - MENTION TOKEN",IF(NOT(OR(EXACT(N205,"REPRODUCED"),EXACT(N205,"NOT REPRODUCED"),EXACT(N205,"NOT RETESTED"))),"INVALID - REPRODUCTION TOKEN",IF(COUNTIF($A$6:$A$205,A205)&gt;1,"INVALID - DUPLICATE ID",IF(G205="CITED",IF(AND(I205&lt;&gt;"",NOT(OR(EXACT(I205,"OFFICIAL / FIRST-PARTY AUTHORITY"),EXACT(I205,"PRIMARY EVIDENCE"),EXACT(I205,"SPECIALIST INTERPRETATION"),EXACT(I205,"PUBLISHER / REFERENCE"),EXACT(I205,"COMMERCIAL SOURCE"),EXACT(I205,"COMMUNITY / WITNESS"),EXACT(I205,"DIRECTORY / MARKETPLACE"),EXACT(I205,"UNRESOLVED"),EXACT(I205,"NOT APPLICABLE")))),"INVALID - SOURCE ROLE TOKEN",IF(AND(L205&lt;&gt;"",NOT(OR(EXACT(L205,"ENTAILS"),EXACT(L205,"PARTIAL"),EXACT(L205,"CONTEXT"),EXACT(L205,"CONTRADICTS"),EXACT(L205,"STALE / JURISDICTION MISMATCH"),EXACT(L205,"ORPHAN / CIRCULAR"),EXACT(L205,"NOT CHECKED"),EXACT(L205,"NOT APPLICABLE")))),"INVALID - SUPPORT TOKEN",IF(OR(I205="NOT APPLICABLE",L205="NOT APPLICABLE"),"INVALID - CITED DETAIL CONTRADICTION","VALID"))),IF(G205="NOT CITED",IF(OR(H205&lt;&gt;"",J205&lt;&gt;"",K205&lt;&gt;"",AND(I205&lt;&gt;"NOT APPLICABLE",I205&lt;&gt;""),AND(L205&lt;&gt;"NOT APPLICABLE",L205&lt;&gt;"")),"INVALID - NOT CITED DETAIL CONTRADICTION","VALID"),IF(G205="UNCLEAR",IF(OR(H205&lt;&gt;"",J205&lt;&gt;"",K205&lt;&gt;"",AND(I205&lt;&gt;"NOT APPLICABLE",I205&lt;&gt;""),AND(L205&lt;&gt;"NOT APPLICABLE",L205&lt;&gt;"")),"INVALID - UNCLEAR DETAIL CONTRADICTION","VALID"),"INVALID - CITATION TOKEN")))))))))</x:f>
      </x:c>
      <x:c r="S205" s="47" t="str">
        <x:f>IF(A205="","",IF(P205&lt;&gt;"SCOPE MATCH",P205,IF(R205&lt;&gt;"VALID",R205,IF(Q205&lt;&gt;"COMPLETE",Q205,IF(G205="UNCLEAR","EVIDENCE INSUFFICIENT - CITATION PRESENCE",IF(G205="NOT CITED","NO CITATION OBSERVED",IF(L205="NOT CHECKED","EVIDENCE INSUFFICIENT - PASSAGE",IF(L205="CONTRADICTS","CITATION SUPPORT CONTRADICTED",IF(L205="ORPHAN / CIRCULAR","EVIDENCE INSUFFICIENT - PROVENANCE",IF(L205="STALE / JURISDICTION MISMATCH","CITATION SUPPORT STALE / MISMATCHED",IF(L205="CONTEXT","CITATION CONTEXT ONLY",IF(L205="PARTIAL","CITATION SUPPORT PARTIAL",IF(AND(L205="ENTAILS",N205="REPRODUCED"),"REPEATABLE WITHIN SAMPLE",IF(AND(L205="ENTAILS",N205="NOT REPRODUCED"),"CITATION SUPPORT VERIFIED - NOT REPRODUCED",IF(L205="ENTAILS","CITATION SUPPORT VERIFIED","EVIDENCE INSUFFICIENT")))))))))))))))</x:f>
      </x:c>
      <x:c r="T205" s="47" t="str">
        <x:f>IF(A205="","",IF(OR(LEFT(S205,21)="EVIDENCE INSUFFICIENT",LEFT(S205,7)="INVALID"),"NOT READY","READY"))</x:f>
      </x:c>
    </x:row>
  </x:sheetData>
  <x:mergeCells>
    <x:mergeCell ref="A1:T1"/>
    <x:mergeCell ref="A2:T2"/>
  </x:mergeCells>
  <x:conditionalFormatting sqref="T6:T205">
    <x:cfRule type="expression" dxfId="0" priority="1">
      <x:formula>T6="READY"</x:formula>
    </x:cfRule>
    <x:cfRule type="expression" dxfId="1" priority="2">
      <x:formula>T6="NOT READY"</x:formula>
    </x:cfRule>
  </x:conditionalFormatting>
  <x:dataValidations count="6">
    <x:dataValidation type="list" sqref="C6:C205">
      <x:formula1>"Google Search AI features,Bing / Microsoft AI experiences,ChatGPT search,Other observed answer surface"</x:formula1>
    </x:dataValidation>
    <x:dataValidation type="list" sqref="G6:G205">
      <x:formula1>"CITED,NOT CITED,UNCLEAR"</x:formula1>
    </x:dataValidation>
    <x:dataValidation type="list" sqref="I6:I205">
      <x:formula1>"OFFICIAL / FIRST-PARTY AUTHORITY,PRIMARY EVIDENCE,SPECIALIST INTERPRETATION,PUBLISHER / REFERENCE,COMMERCIAL SOURCE,COMMUNITY / WITNESS,DIRECTORY / MARKETPLACE,UNRESOLVED,NOT APPLICABLE"</x:formula1>
    </x:dataValidation>
    <x:dataValidation type="list" sqref="L6:L205">
      <x:formula1>"ENTAILS,PARTIAL,CONTEXT,CONTRADICTS,STALE / JURISDICTION MISMATCH,ORPHAN / CIRCULAR,NOT CHECKED,NOT APPLICABLE"</x:formula1>
    </x:dataValidation>
    <x:dataValidation type="list" sqref="M6:M205">
      <x:formula1>"MENTIONED,NOT MENTIONED,UNCLEAR"</x:formula1>
    </x:dataValidation>
    <x:dataValidation type="list" sqref="N6:N205">
      <x:formula1>"REPRODUCED,NOT REPRODUCED,NOT RETESTED"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8" hidden="0" customWidth="1"/>
    <x:col min="3" max="3" width="16" hidden="0" customWidth="1"/>
    <x:col min="4" max="4" width="12" hidden="0" customWidth="1"/>
    <x:col min="5" max="5" width="18" hidden="0" customWidth="1"/>
    <x:col min="6" max="6" width="22" hidden="0" customWidth="1"/>
    <x:col min="7" max="7" width="14" hidden="0" customWidth="1"/>
    <x:col min="8" max="8" width="16" hidden="0" customWidth="1"/>
    <x:col min="9" max="9" width="16" hidden="0" customWidth="1"/>
    <x:col min="10" max="10" width="30" hidden="0" customWidth="1"/>
    <x:col min="11" max="11" width="36" hidden="0" customWidth="1"/>
  </x:cols>
  <x:sheetData>
    <x:row r="1">
      <x:c r="A1" s="17" t="str">
        <x:v>SOURCE MAP - summarize exact cited URLs after observations exist</x:v>
      </x:c>
      <x:c r="B1" s="17"/>
      <x:c r="C1" s="17"/>
      <x:c r="D1" s="17"/>
      <x:c r="E1" s="17"/>
      <x:c r="F1" s="17"/>
      <x:c r="G1" s="17"/>
      <x:c r="H1" s="17"/>
      <x:c r="I1" s="17"/>
      <x:c r="J1" s="17"/>
    </x:row>
    <x:row r="2">
      <x:c r="A2" s="25" t="str">
        <x:v>Enter an exact cited URL in column A. Counts are derived from OBSERVATIONS. This is not an authority score; it is a within-workbook summary of recorded observations.</x:v>
      </x:c>
      <x:c r="B2" s="25"/>
      <x:c r="C2" s="25"/>
      <x:c r="D2" s="25"/>
      <x:c r="E2" s="25"/>
      <x:c r="F2" s="25"/>
      <x:c r="G2" s="25"/>
      <x:c r="H2" s="25"/>
      <x:c r="I2" s="25"/>
      <x:c r="J2" s="25"/>
    </x:row>
    <x:row r="5">
      <x:c r="A5" s="55" t="str">
        <x:v>Cited URL</x:v>
      </x:c>
      <x:c r="B5" s="55" t="str">
        <x:v>Working source-role summary</x:v>
      </x:c>
      <x:c r="C5" s="55" t="str">
        <x:v>Citation observations</x:v>
      </x:c>
      <x:c r="D5" s="55" t="str">
        <x:v>ENTAILS</x:v>
      </x:c>
      <x:c r="E5" s="55" t="str">
        <x:v>PARTIAL / CONTEXT</x:v>
      </x:c>
      <x:c r="F5" s="55" t="str">
        <x:v>Contradiction / mismatch</x:v>
      </x:c>
      <x:c r="G5" s="55" t="str">
        <x:v>Reproduced</x:v>
      </x:c>
      <x:c r="H5" s="55" t="str">
        <x:v>Not reproduced</x:v>
      </x:c>
      <x:c r="I5" s="55" t="str">
        <x:v>Brand mentioned</x:v>
      </x:c>
      <x:c r="J5" s="55" t="str">
        <x:v>Evidence note</x:v>
      </x:c>
      <x:c r="K5" s="55" t="str">
        <x:v>Strategic next action</x:v>
      </x:c>
    </x:row>
    <x:row r="6">
      <x:c r="A6" s="39"/>
      <x:c r="B6" s="63"/>
      <x:c r="C6" s="47" t="str">
        <x:f>IF(A6="","",COUNTIF(OBSERVATIONS!$H$6:$H$205,A6))</x:f>
      </x:c>
      <x:c r="D6" s="47" t="str">
        <x:f>IF(A6="","",COUNTIFS(OBSERVATIONS!$H$6:$H$205,A6,OBSERVATIONS!$L$6:$L$205,"ENTAILS"))</x:f>
      </x:c>
      <x:c r="E6" s="47" t="str">
        <x:f>IF(A6="","",COUNTIFS(OBSERVATIONS!$H$6:$H$205,A6,OBSERVATIONS!$L$6:$L$205,"PARTIAL")+COUNTIFS(OBSERVATIONS!$H$6:$H$205,A6,OBSERVATIONS!$L$6:$L$205,"CONTEXT"))</x:f>
      </x:c>
      <x:c r="F6" s="47" t="str">
        <x:f>IF(A6="","",COUNTIFS(OBSERVATIONS!$H$6:$H$205,A6,OBSERVATIONS!$L$6:$L$205,"CONTRADICTS")+COUNTIFS(OBSERVATIONS!$H$6:$H$205,A6,OBSERVATIONS!$L$6:$L$205,"STALE / JURISDICTION MISMATCH")+COUNTIFS(OBSERVATIONS!$H$6:$H$205,A6,OBSERVATIONS!$L$6:$L$205,"ORPHAN / CIRCULAR"))</x:f>
      </x:c>
      <x:c r="G6" s="47" t="str">
        <x:f>IF(A6="","",COUNTIFS(OBSERVATIONS!$H$6:$H$205,A6,OBSERVATIONS!$N$6:$N$205,"REPRODUCED"))</x:f>
      </x:c>
      <x:c r="H6" s="47" t="str">
        <x:f>IF(A6="","",COUNTIFS(OBSERVATIONS!$H$6:$H$205,A6,OBSERVATIONS!$N$6:$N$205,"NOT REPRODUCED"))</x:f>
      </x:c>
      <x:c r="I6" s="47" t="str">
        <x:f>IF(A6="","",COUNTIFS(OBSERVATIONS!$H$6:$H$205,A6,OBSERVATIONS!$M$6:$M$205,"MENTIONED"))</x:f>
      </x:c>
      <x:c r="J6" s="39" t="str">
        <x:f>IF(A6="","",IF(C6=0,"NO MATCHING OBSERVATIONS",IF(F6&gt;0,"REVIEW SUPPORT DEFECT",IF(H6&gt;0,"VERIFIED SUPPORT - NOT REPRODUCED",IF(D6&gt;0,"VERIFIED SUPPORT OBSERVED","NO VERIFIED ENTAILMENT")))))</x:f>
      </x:c>
      <x:c r="K6" s="63"/>
    </x:row>
    <x:row r="7">
      <x:c r="A7" s="39"/>
      <x:c r="B7" s="63"/>
      <x:c r="C7" s="47" t="str">
        <x:f>IF(A7="","",COUNTIF(OBSERVATIONS!$H$6:$H$205,A7))</x:f>
      </x:c>
      <x:c r="D7" s="47" t="str">
        <x:f>IF(A7="","",COUNTIFS(OBSERVATIONS!$H$6:$H$205,A7,OBSERVATIONS!$L$6:$L$205,"ENTAILS"))</x:f>
      </x:c>
      <x:c r="E7" s="47" t="str">
        <x:f>IF(A7="","",COUNTIFS(OBSERVATIONS!$H$6:$H$205,A7,OBSERVATIONS!$L$6:$L$205,"PARTIAL")+COUNTIFS(OBSERVATIONS!$H$6:$H$205,A7,OBSERVATIONS!$L$6:$L$205,"CONTEXT"))</x:f>
      </x:c>
      <x:c r="F7" s="47" t="str">
        <x:f>IF(A7="","",COUNTIFS(OBSERVATIONS!$H$6:$H$205,A7,OBSERVATIONS!$L$6:$L$205,"CONTRADICTS")+COUNTIFS(OBSERVATIONS!$H$6:$H$205,A7,OBSERVATIONS!$L$6:$L$205,"STALE / JURISDICTION MISMATCH")+COUNTIFS(OBSERVATIONS!$H$6:$H$205,A7,OBSERVATIONS!$L$6:$L$205,"ORPHAN / CIRCULAR"))</x:f>
      </x:c>
      <x:c r="G7" s="47" t="str">
        <x:f>IF(A7="","",COUNTIFS(OBSERVATIONS!$H$6:$H$205,A7,OBSERVATIONS!$N$6:$N$205,"REPRODUCED"))</x:f>
      </x:c>
      <x:c r="H7" s="47" t="str">
        <x:f>IF(A7="","",COUNTIFS(OBSERVATIONS!$H$6:$H$205,A7,OBSERVATIONS!$N$6:$N$205,"NOT REPRODUCED"))</x:f>
      </x:c>
      <x:c r="I7" s="47" t="str">
        <x:f>IF(A7="","",COUNTIFS(OBSERVATIONS!$H$6:$H$205,A7,OBSERVATIONS!$M$6:$M$205,"MENTIONED"))</x:f>
      </x:c>
      <x:c r="J7" s="39" t="str">
        <x:f>IF(A7="","",IF(C7=0,"NO MATCHING OBSERVATIONS",IF(F7&gt;0,"REVIEW SUPPORT DEFECT",IF(H7&gt;0,"VERIFIED SUPPORT - NOT REPRODUCED",IF(D7&gt;0,"VERIFIED SUPPORT OBSERVED","NO VERIFIED ENTAILMENT")))))</x:f>
      </x:c>
      <x:c r="K7" s="63"/>
    </x:row>
    <x:row r="8">
      <x:c r="A8" s="39"/>
      <x:c r="B8" s="63"/>
      <x:c r="C8" s="47" t="str">
        <x:f>IF(A8="","",COUNTIF(OBSERVATIONS!$H$6:$H$205,A8))</x:f>
      </x:c>
      <x:c r="D8" s="47" t="str">
        <x:f>IF(A8="","",COUNTIFS(OBSERVATIONS!$H$6:$H$205,A8,OBSERVATIONS!$L$6:$L$205,"ENTAILS"))</x:f>
      </x:c>
      <x:c r="E8" s="47" t="str">
        <x:f>IF(A8="","",COUNTIFS(OBSERVATIONS!$H$6:$H$205,A8,OBSERVATIONS!$L$6:$L$205,"PARTIAL")+COUNTIFS(OBSERVATIONS!$H$6:$H$205,A8,OBSERVATIONS!$L$6:$L$205,"CONTEXT"))</x:f>
      </x:c>
      <x:c r="F8" s="47" t="str">
        <x:f>IF(A8="","",COUNTIFS(OBSERVATIONS!$H$6:$H$205,A8,OBSERVATIONS!$L$6:$L$205,"CONTRADICTS")+COUNTIFS(OBSERVATIONS!$H$6:$H$205,A8,OBSERVATIONS!$L$6:$L$205,"STALE / JURISDICTION MISMATCH")+COUNTIFS(OBSERVATIONS!$H$6:$H$205,A8,OBSERVATIONS!$L$6:$L$205,"ORPHAN / CIRCULAR"))</x:f>
      </x:c>
      <x:c r="G8" s="47" t="str">
        <x:f>IF(A8="","",COUNTIFS(OBSERVATIONS!$H$6:$H$205,A8,OBSERVATIONS!$N$6:$N$205,"REPRODUCED"))</x:f>
      </x:c>
      <x:c r="H8" s="47" t="str">
        <x:f>IF(A8="","",COUNTIFS(OBSERVATIONS!$H$6:$H$205,A8,OBSERVATIONS!$N$6:$N$205,"NOT REPRODUCED"))</x:f>
      </x:c>
      <x:c r="I8" s="47" t="str">
        <x:f>IF(A8="","",COUNTIFS(OBSERVATIONS!$H$6:$H$205,A8,OBSERVATIONS!$M$6:$M$205,"MENTIONED"))</x:f>
      </x:c>
      <x:c r="J8" s="39" t="str">
        <x:f>IF(A8="","",IF(C8=0,"NO MATCHING OBSERVATIONS",IF(F8&gt;0,"REVIEW SUPPORT DEFECT",IF(H8&gt;0,"VERIFIED SUPPORT - NOT REPRODUCED",IF(D8&gt;0,"VERIFIED SUPPORT OBSERVED","NO VERIFIED ENTAILMENT")))))</x:f>
      </x:c>
      <x:c r="K8" s="63"/>
    </x:row>
    <x:row r="9">
      <x:c r="A9" s="39"/>
      <x:c r="B9" s="63"/>
      <x:c r="C9" s="47" t="str">
        <x:f>IF(A9="","",COUNTIF(OBSERVATIONS!$H$6:$H$205,A9))</x:f>
      </x:c>
      <x:c r="D9" s="47" t="str">
        <x:f>IF(A9="","",COUNTIFS(OBSERVATIONS!$H$6:$H$205,A9,OBSERVATIONS!$L$6:$L$205,"ENTAILS"))</x:f>
      </x:c>
      <x:c r="E9" s="47" t="str">
        <x:f>IF(A9="","",COUNTIFS(OBSERVATIONS!$H$6:$H$205,A9,OBSERVATIONS!$L$6:$L$205,"PARTIAL")+COUNTIFS(OBSERVATIONS!$H$6:$H$205,A9,OBSERVATIONS!$L$6:$L$205,"CONTEXT"))</x:f>
      </x:c>
      <x:c r="F9" s="47" t="str">
        <x:f>IF(A9="","",COUNTIFS(OBSERVATIONS!$H$6:$H$205,A9,OBSERVATIONS!$L$6:$L$205,"CONTRADICTS")+COUNTIFS(OBSERVATIONS!$H$6:$H$205,A9,OBSERVATIONS!$L$6:$L$205,"STALE / JURISDICTION MISMATCH")+COUNTIFS(OBSERVATIONS!$H$6:$H$205,A9,OBSERVATIONS!$L$6:$L$205,"ORPHAN / CIRCULAR"))</x:f>
      </x:c>
      <x:c r="G9" s="47" t="str">
        <x:f>IF(A9="","",COUNTIFS(OBSERVATIONS!$H$6:$H$205,A9,OBSERVATIONS!$N$6:$N$205,"REPRODUCED"))</x:f>
      </x:c>
      <x:c r="H9" s="47" t="str">
        <x:f>IF(A9="","",COUNTIFS(OBSERVATIONS!$H$6:$H$205,A9,OBSERVATIONS!$N$6:$N$205,"NOT REPRODUCED"))</x:f>
      </x:c>
      <x:c r="I9" s="47" t="str">
        <x:f>IF(A9="","",COUNTIFS(OBSERVATIONS!$H$6:$H$205,A9,OBSERVATIONS!$M$6:$M$205,"MENTIONED"))</x:f>
      </x:c>
      <x:c r="J9" s="39" t="str">
        <x:f>IF(A9="","",IF(C9=0,"NO MATCHING OBSERVATIONS",IF(F9&gt;0,"REVIEW SUPPORT DEFECT",IF(H9&gt;0,"VERIFIED SUPPORT - NOT REPRODUCED",IF(D9&gt;0,"VERIFIED SUPPORT OBSERVED","NO VERIFIED ENTAILMENT")))))</x:f>
      </x:c>
      <x:c r="K9" s="63"/>
    </x:row>
    <x:row r="10">
      <x:c r="A10" s="39"/>
      <x:c r="B10" s="63"/>
      <x:c r="C10" s="47" t="str">
        <x:f>IF(A10="","",COUNTIF(OBSERVATIONS!$H$6:$H$205,A10))</x:f>
      </x:c>
      <x:c r="D10" s="47" t="str">
        <x:f>IF(A10="","",COUNTIFS(OBSERVATIONS!$H$6:$H$205,A10,OBSERVATIONS!$L$6:$L$205,"ENTAILS"))</x:f>
      </x:c>
      <x:c r="E10" s="47" t="str">
        <x:f>IF(A10="","",COUNTIFS(OBSERVATIONS!$H$6:$H$205,A10,OBSERVATIONS!$L$6:$L$205,"PARTIAL")+COUNTIFS(OBSERVATIONS!$H$6:$H$205,A10,OBSERVATIONS!$L$6:$L$205,"CONTEXT"))</x:f>
      </x:c>
      <x:c r="F10" s="47" t="str">
        <x:f>IF(A10="","",COUNTIFS(OBSERVATIONS!$H$6:$H$205,A10,OBSERVATIONS!$L$6:$L$205,"CONTRADICTS")+COUNTIFS(OBSERVATIONS!$H$6:$H$205,A10,OBSERVATIONS!$L$6:$L$205,"STALE / JURISDICTION MISMATCH")+COUNTIFS(OBSERVATIONS!$H$6:$H$205,A10,OBSERVATIONS!$L$6:$L$205,"ORPHAN / CIRCULAR"))</x:f>
      </x:c>
      <x:c r="G10" s="47" t="str">
        <x:f>IF(A10="","",COUNTIFS(OBSERVATIONS!$H$6:$H$205,A10,OBSERVATIONS!$N$6:$N$205,"REPRODUCED"))</x:f>
      </x:c>
      <x:c r="H10" s="47" t="str">
        <x:f>IF(A10="","",COUNTIFS(OBSERVATIONS!$H$6:$H$205,A10,OBSERVATIONS!$N$6:$N$205,"NOT REPRODUCED"))</x:f>
      </x:c>
      <x:c r="I10" s="47" t="str">
        <x:f>IF(A10="","",COUNTIFS(OBSERVATIONS!$H$6:$H$205,A10,OBSERVATIONS!$M$6:$M$205,"MENTIONED"))</x:f>
      </x:c>
      <x:c r="J10" s="39" t="str">
        <x:f>IF(A10="","",IF(C10=0,"NO MATCHING OBSERVATIONS",IF(F10&gt;0,"REVIEW SUPPORT DEFECT",IF(H10&gt;0,"VERIFIED SUPPORT - NOT REPRODUCED",IF(D10&gt;0,"VERIFIED SUPPORT OBSERVED","NO VERIFIED ENTAILMENT")))))</x:f>
      </x:c>
      <x:c r="K10" s="63"/>
    </x:row>
    <x:row r="11">
      <x:c r="A11" s="39"/>
      <x:c r="B11" s="63"/>
      <x:c r="C11" s="47" t="str">
        <x:f>IF(A11="","",COUNTIF(OBSERVATIONS!$H$6:$H$205,A11))</x:f>
      </x:c>
      <x:c r="D11" s="47" t="str">
        <x:f>IF(A11="","",COUNTIFS(OBSERVATIONS!$H$6:$H$205,A11,OBSERVATIONS!$L$6:$L$205,"ENTAILS"))</x:f>
      </x:c>
      <x:c r="E11" s="47" t="str">
        <x:f>IF(A11="","",COUNTIFS(OBSERVATIONS!$H$6:$H$205,A11,OBSERVATIONS!$L$6:$L$205,"PARTIAL")+COUNTIFS(OBSERVATIONS!$H$6:$H$205,A11,OBSERVATIONS!$L$6:$L$205,"CONTEXT"))</x:f>
      </x:c>
      <x:c r="F11" s="47" t="str">
        <x:f>IF(A11="","",COUNTIFS(OBSERVATIONS!$H$6:$H$205,A11,OBSERVATIONS!$L$6:$L$205,"CONTRADICTS")+COUNTIFS(OBSERVATIONS!$H$6:$H$205,A11,OBSERVATIONS!$L$6:$L$205,"STALE / JURISDICTION MISMATCH")+COUNTIFS(OBSERVATIONS!$H$6:$H$205,A11,OBSERVATIONS!$L$6:$L$205,"ORPHAN / CIRCULAR"))</x:f>
      </x:c>
      <x:c r="G11" s="47" t="str">
        <x:f>IF(A11="","",COUNTIFS(OBSERVATIONS!$H$6:$H$205,A11,OBSERVATIONS!$N$6:$N$205,"REPRODUCED"))</x:f>
      </x:c>
      <x:c r="H11" s="47" t="str">
        <x:f>IF(A11="","",COUNTIFS(OBSERVATIONS!$H$6:$H$205,A11,OBSERVATIONS!$N$6:$N$205,"NOT REPRODUCED"))</x:f>
      </x:c>
      <x:c r="I11" s="47" t="str">
        <x:f>IF(A11="","",COUNTIFS(OBSERVATIONS!$H$6:$H$205,A11,OBSERVATIONS!$M$6:$M$205,"MENTIONED"))</x:f>
      </x:c>
      <x:c r="J11" s="39" t="str">
        <x:f>IF(A11="","",IF(C11=0,"NO MATCHING OBSERVATIONS",IF(F11&gt;0,"REVIEW SUPPORT DEFECT",IF(H11&gt;0,"VERIFIED SUPPORT - NOT REPRODUCED",IF(D11&gt;0,"VERIFIED SUPPORT OBSERVED","NO VERIFIED ENTAILMENT")))))</x:f>
      </x:c>
      <x:c r="K11" s="63"/>
    </x:row>
    <x:row r="12">
      <x:c r="A12" s="39"/>
      <x:c r="B12" s="63"/>
      <x:c r="C12" s="47" t="str">
        <x:f>IF(A12="","",COUNTIF(OBSERVATIONS!$H$6:$H$205,A12))</x:f>
      </x:c>
      <x:c r="D12" s="47" t="str">
        <x:f>IF(A12="","",COUNTIFS(OBSERVATIONS!$H$6:$H$205,A12,OBSERVATIONS!$L$6:$L$205,"ENTAILS"))</x:f>
      </x:c>
      <x:c r="E12" s="47" t="str">
        <x:f>IF(A12="","",COUNTIFS(OBSERVATIONS!$H$6:$H$205,A12,OBSERVATIONS!$L$6:$L$205,"PARTIAL")+COUNTIFS(OBSERVATIONS!$H$6:$H$205,A12,OBSERVATIONS!$L$6:$L$205,"CONTEXT"))</x:f>
      </x:c>
      <x:c r="F12" s="47" t="str">
        <x:f>IF(A12="","",COUNTIFS(OBSERVATIONS!$H$6:$H$205,A12,OBSERVATIONS!$L$6:$L$205,"CONTRADICTS")+COUNTIFS(OBSERVATIONS!$H$6:$H$205,A12,OBSERVATIONS!$L$6:$L$205,"STALE / JURISDICTION MISMATCH")+COUNTIFS(OBSERVATIONS!$H$6:$H$205,A12,OBSERVATIONS!$L$6:$L$205,"ORPHAN / CIRCULAR"))</x:f>
      </x:c>
      <x:c r="G12" s="47" t="str">
        <x:f>IF(A12="","",COUNTIFS(OBSERVATIONS!$H$6:$H$205,A12,OBSERVATIONS!$N$6:$N$205,"REPRODUCED"))</x:f>
      </x:c>
      <x:c r="H12" s="47" t="str">
        <x:f>IF(A12="","",COUNTIFS(OBSERVATIONS!$H$6:$H$205,A12,OBSERVATIONS!$N$6:$N$205,"NOT REPRODUCED"))</x:f>
      </x:c>
      <x:c r="I12" s="47" t="str">
        <x:f>IF(A12="","",COUNTIFS(OBSERVATIONS!$H$6:$H$205,A12,OBSERVATIONS!$M$6:$M$205,"MENTIONED"))</x:f>
      </x:c>
      <x:c r="J12" s="39" t="str">
        <x:f>IF(A12="","",IF(C12=0,"NO MATCHING OBSERVATIONS",IF(F12&gt;0,"REVIEW SUPPORT DEFECT",IF(H12&gt;0,"VERIFIED SUPPORT - NOT REPRODUCED",IF(D12&gt;0,"VERIFIED SUPPORT OBSERVED","NO VERIFIED ENTAILMENT")))))</x:f>
      </x:c>
      <x:c r="K12" s="63"/>
    </x:row>
    <x:row r="13">
      <x:c r="A13" s="39"/>
      <x:c r="B13" s="63"/>
      <x:c r="C13" s="47" t="str">
        <x:f>IF(A13="","",COUNTIF(OBSERVATIONS!$H$6:$H$205,A13))</x:f>
      </x:c>
      <x:c r="D13" s="47" t="str">
        <x:f>IF(A13="","",COUNTIFS(OBSERVATIONS!$H$6:$H$205,A13,OBSERVATIONS!$L$6:$L$205,"ENTAILS"))</x:f>
      </x:c>
      <x:c r="E13" s="47" t="str">
        <x:f>IF(A13="","",COUNTIFS(OBSERVATIONS!$H$6:$H$205,A13,OBSERVATIONS!$L$6:$L$205,"PARTIAL")+COUNTIFS(OBSERVATIONS!$H$6:$H$205,A13,OBSERVATIONS!$L$6:$L$205,"CONTEXT"))</x:f>
      </x:c>
      <x:c r="F13" s="47" t="str">
        <x:f>IF(A13="","",COUNTIFS(OBSERVATIONS!$H$6:$H$205,A13,OBSERVATIONS!$L$6:$L$205,"CONTRADICTS")+COUNTIFS(OBSERVATIONS!$H$6:$H$205,A13,OBSERVATIONS!$L$6:$L$205,"STALE / JURISDICTION MISMATCH")+COUNTIFS(OBSERVATIONS!$H$6:$H$205,A13,OBSERVATIONS!$L$6:$L$205,"ORPHAN / CIRCULAR"))</x:f>
      </x:c>
      <x:c r="G13" s="47" t="str">
        <x:f>IF(A13="","",COUNTIFS(OBSERVATIONS!$H$6:$H$205,A13,OBSERVATIONS!$N$6:$N$205,"REPRODUCED"))</x:f>
      </x:c>
      <x:c r="H13" s="47" t="str">
        <x:f>IF(A13="","",COUNTIFS(OBSERVATIONS!$H$6:$H$205,A13,OBSERVATIONS!$N$6:$N$205,"NOT REPRODUCED"))</x:f>
      </x:c>
      <x:c r="I13" s="47" t="str">
        <x:f>IF(A13="","",COUNTIFS(OBSERVATIONS!$H$6:$H$205,A13,OBSERVATIONS!$M$6:$M$205,"MENTIONED"))</x:f>
      </x:c>
      <x:c r="J13" s="39" t="str">
        <x:f>IF(A13="","",IF(C13=0,"NO MATCHING OBSERVATIONS",IF(F13&gt;0,"REVIEW SUPPORT DEFECT",IF(H13&gt;0,"VERIFIED SUPPORT - NOT REPRODUCED",IF(D13&gt;0,"VERIFIED SUPPORT OBSERVED","NO VERIFIED ENTAILMENT")))))</x:f>
      </x:c>
      <x:c r="K13" s="63"/>
    </x:row>
    <x:row r="14">
      <x:c r="A14" s="39"/>
      <x:c r="B14" s="63"/>
      <x:c r="C14" s="47" t="str">
        <x:f>IF(A14="","",COUNTIF(OBSERVATIONS!$H$6:$H$205,A14))</x:f>
      </x:c>
      <x:c r="D14" s="47" t="str">
        <x:f>IF(A14="","",COUNTIFS(OBSERVATIONS!$H$6:$H$205,A14,OBSERVATIONS!$L$6:$L$205,"ENTAILS"))</x:f>
      </x:c>
      <x:c r="E14" s="47" t="str">
        <x:f>IF(A14="","",COUNTIFS(OBSERVATIONS!$H$6:$H$205,A14,OBSERVATIONS!$L$6:$L$205,"PARTIAL")+COUNTIFS(OBSERVATIONS!$H$6:$H$205,A14,OBSERVATIONS!$L$6:$L$205,"CONTEXT"))</x:f>
      </x:c>
      <x:c r="F14" s="47" t="str">
        <x:f>IF(A14="","",COUNTIFS(OBSERVATIONS!$H$6:$H$205,A14,OBSERVATIONS!$L$6:$L$205,"CONTRADICTS")+COUNTIFS(OBSERVATIONS!$H$6:$H$205,A14,OBSERVATIONS!$L$6:$L$205,"STALE / JURISDICTION MISMATCH")+COUNTIFS(OBSERVATIONS!$H$6:$H$205,A14,OBSERVATIONS!$L$6:$L$205,"ORPHAN / CIRCULAR"))</x:f>
      </x:c>
      <x:c r="G14" s="47" t="str">
        <x:f>IF(A14="","",COUNTIFS(OBSERVATIONS!$H$6:$H$205,A14,OBSERVATIONS!$N$6:$N$205,"REPRODUCED"))</x:f>
      </x:c>
      <x:c r="H14" s="47" t="str">
        <x:f>IF(A14="","",COUNTIFS(OBSERVATIONS!$H$6:$H$205,A14,OBSERVATIONS!$N$6:$N$205,"NOT REPRODUCED"))</x:f>
      </x:c>
      <x:c r="I14" s="47" t="str">
        <x:f>IF(A14="","",COUNTIFS(OBSERVATIONS!$H$6:$H$205,A14,OBSERVATIONS!$M$6:$M$205,"MENTIONED"))</x:f>
      </x:c>
      <x:c r="J14" s="39" t="str">
        <x:f>IF(A14="","",IF(C14=0,"NO MATCHING OBSERVATIONS",IF(F14&gt;0,"REVIEW SUPPORT DEFECT",IF(H14&gt;0,"VERIFIED SUPPORT - NOT REPRODUCED",IF(D14&gt;0,"VERIFIED SUPPORT OBSERVED","NO VERIFIED ENTAILMENT")))))</x:f>
      </x:c>
      <x:c r="K14" s="63"/>
    </x:row>
    <x:row r="15">
      <x:c r="A15" s="39"/>
      <x:c r="B15" s="63"/>
      <x:c r="C15" s="47" t="str">
        <x:f>IF(A15="","",COUNTIF(OBSERVATIONS!$H$6:$H$205,A15))</x:f>
      </x:c>
      <x:c r="D15" s="47" t="str">
        <x:f>IF(A15="","",COUNTIFS(OBSERVATIONS!$H$6:$H$205,A15,OBSERVATIONS!$L$6:$L$205,"ENTAILS"))</x:f>
      </x:c>
      <x:c r="E15" s="47" t="str">
        <x:f>IF(A15="","",COUNTIFS(OBSERVATIONS!$H$6:$H$205,A15,OBSERVATIONS!$L$6:$L$205,"PARTIAL")+COUNTIFS(OBSERVATIONS!$H$6:$H$205,A15,OBSERVATIONS!$L$6:$L$205,"CONTEXT"))</x:f>
      </x:c>
      <x:c r="F15" s="47" t="str">
        <x:f>IF(A15="","",COUNTIFS(OBSERVATIONS!$H$6:$H$205,A15,OBSERVATIONS!$L$6:$L$205,"CONTRADICTS")+COUNTIFS(OBSERVATIONS!$H$6:$H$205,A15,OBSERVATIONS!$L$6:$L$205,"STALE / JURISDICTION MISMATCH")+COUNTIFS(OBSERVATIONS!$H$6:$H$205,A15,OBSERVATIONS!$L$6:$L$205,"ORPHAN / CIRCULAR"))</x:f>
      </x:c>
      <x:c r="G15" s="47" t="str">
        <x:f>IF(A15="","",COUNTIFS(OBSERVATIONS!$H$6:$H$205,A15,OBSERVATIONS!$N$6:$N$205,"REPRODUCED"))</x:f>
      </x:c>
      <x:c r="H15" s="47" t="str">
        <x:f>IF(A15="","",COUNTIFS(OBSERVATIONS!$H$6:$H$205,A15,OBSERVATIONS!$N$6:$N$205,"NOT REPRODUCED"))</x:f>
      </x:c>
      <x:c r="I15" s="47" t="str">
        <x:f>IF(A15="","",COUNTIFS(OBSERVATIONS!$H$6:$H$205,A15,OBSERVATIONS!$M$6:$M$205,"MENTIONED"))</x:f>
      </x:c>
      <x:c r="J15" s="39" t="str">
        <x:f>IF(A15="","",IF(C15=0,"NO MATCHING OBSERVATIONS",IF(F15&gt;0,"REVIEW SUPPORT DEFECT",IF(H15&gt;0,"VERIFIED SUPPORT - NOT REPRODUCED",IF(D15&gt;0,"VERIFIED SUPPORT OBSERVED","NO VERIFIED ENTAILMENT")))))</x:f>
      </x:c>
      <x:c r="K15" s="63"/>
    </x:row>
    <x:row r="16">
      <x:c r="A16" s="39"/>
      <x:c r="B16" s="63"/>
      <x:c r="C16" s="47" t="str">
        <x:f>IF(A16="","",COUNTIF(OBSERVATIONS!$H$6:$H$205,A16))</x:f>
      </x:c>
      <x:c r="D16" s="47" t="str">
        <x:f>IF(A16="","",COUNTIFS(OBSERVATIONS!$H$6:$H$205,A16,OBSERVATIONS!$L$6:$L$205,"ENTAILS"))</x:f>
      </x:c>
      <x:c r="E16" s="47" t="str">
        <x:f>IF(A16="","",COUNTIFS(OBSERVATIONS!$H$6:$H$205,A16,OBSERVATIONS!$L$6:$L$205,"PARTIAL")+COUNTIFS(OBSERVATIONS!$H$6:$H$205,A16,OBSERVATIONS!$L$6:$L$205,"CONTEXT"))</x:f>
      </x:c>
      <x:c r="F16" s="47" t="str">
        <x:f>IF(A16="","",COUNTIFS(OBSERVATIONS!$H$6:$H$205,A16,OBSERVATIONS!$L$6:$L$205,"CONTRADICTS")+COUNTIFS(OBSERVATIONS!$H$6:$H$205,A16,OBSERVATIONS!$L$6:$L$205,"STALE / JURISDICTION MISMATCH")+COUNTIFS(OBSERVATIONS!$H$6:$H$205,A16,OBSERVATIONS!$L$6:$L$205,"ORPHAN / CIRCULAR"))</x:f>
      </x:c>
      <x:c r="G16" s="47" t="str">
        <x:f>IF(A16="","",COUNTIFS(OBSERVATIONS!$H$6:$H$205,A16,OBSERVATIONS!$N$6:$N$205,"REPRODUCED"))</x:f>
      </x:c>
      <x:c r="H16" s="47" t="str">
        <x:f>IF(A16="","",COUNTIFS(OBSERVATIONS!$H$6:$H$205,A16,OBSERVATIONS!$N$6:$N$205,"NOT REPRODUCED"))</x:f>
      </x:c>
      <x:c r="I16" s="47" t="str">
        <x:f>IF(A16="","",COUNTIFS(OBSERVATIONS!$H$6:$H$205,A16,OBSERVATIONS!$M$6:$M$205,"MENTIONED"))</x:f>
      </x:c>
      <x:c r="J16" s="39" t="str">
        <x:f>IF(A16="","",IF(C16=0,"NO MATCHING OBSERVATIONS",IF(F16&gt;0,"REVIEW SUPPORT DEFECT",IF(H16&gt;0,"VERIFIED SUPPORT - NOT REPRODUCED",IF(D16&gt;0,"VERIFIED SUPPORT OBSERVED","NO VERIFIED ENTAILMENT")))))</x:f>
      </x:c>
      <x:c r="K16" s="63"/>
    </x:row>
    <x:row r="17">
      <x:c r="A17" s="39"/>
      <x:c r="B17" s="63"/>
      <x:c r="C17" s="47" t="str">
        <x:f>IF(A17="","",COUNTIF(OBSERVATIONS!$H$6:$H$205,A17))</x:f>
      </x:c>
      <x:c r="D17" s="47" t="str">
        <x:f>IF(A17="","",COUNTIFS(OBSERVATIONS!$H$6:$H$205,A17,OBSERVATIONS!$L$6:$L$205,"ENTAILS"))</x:f>
      </x:c>
      <x:c r="E17" s="47" t="str">
        <x:f>IF(A17="","",COUNTIFS(OBSERVATIONS!$H$6:$H$205,A17,OBSERVATIONS!$L$6:$L$205,"PARTIAL")+COUNTIFS(OBSERVATIONS!$H$6:$H$205,A17,OBSERVATIONS!$L$6:$L$205,"CONTEXT"))</x:f>
      </x:c>
      <x:c r="F17" s="47" t="str">
        <x:f>IF(A17="","",COUNTIFS(OBSERVATIONS!$H$6:$H$205,A17,OBSERVATIONS!$L$6:$L$205,"CONTRADICTS")+COUNTIFS(OBSERVATIONS!$H$6:$H$205,A17,OBSERVATIONS!$L$6:$L$205,"STALE / JURISDICTION MISMATCH")+COUNTIFS(OBSERVATIONS!$H$6:$H$205,A17,OBSERVATIONS!$L$6:$L$205,"ORPHAN / CIRCULAR"))</x:f>
      </x:c>
      <x:c r="G17" s="47" t="str">
        <x:f>IF(A17="","",COUNTIFS(OBSERVATIONS!$H$6:$H$205,A17,OBSERVATIONS!$N$6:$N$205,"REPRODUCED"))</x:f>
      </x:c>
      <x:c r="H17" s="47" t="str">
        <x:f>IF(A17="","",COUNTIFS(OBSERVATIONS!$H$6:$H$205,A17,OBSERVATIONS!$N$6:$N$205,"NOT REPRODUCED"))</x:f>
      </x:c>
      <x:c r="I17" s="47" t="str">
        <x:f>IF(A17="","",COUNTIFS(OBSERVATIONS!$H$6:$H$205,A17,OBSERVATIONS!$M$6:$M$205,"MENTIONED"))</x:f>
      </x:c>
      <x:c r="J17" s="39" t="str">
        <x:f>IF(A17="","",IF(C17=0,"NO MATCHING OBSERVATIONS",IF(F17&gt;0,"REVIEW SUPPORT DEFECT",IF(H17&gt;0,"VERIFIED SUPPORT - NOT REPRODUCED",IF(D17&gt;0,"VERIFIED SUPPORT OBSERVED","NO VERIFIED ENTAILMENT")))))</x:f>
      </x:c>
      <x:c r="K17" s="63"/>
    </x:row>
    <x:row r="18">
      <x:c r="A18" s="39"/>
      <x:c r="B18" s="63"/>
      <x:c r="C18" s="47" t="str">
        <x:f>IF(A18="","",COUNTIF(OBSERVATIONS!$H$6:$H$205,A18))</x:f>
      </x:c>
      <x:c r="D18" s="47" t="str">
        <x:f>IF(A18="","",COUNTIFS(OBSERVATIONS!$H$6:$H$205,A18,OBSERVATIONS!$L$6:$L$205,"ENTAILS"))</x:f>
      </x:c>
      <x:c r="E18" s="47" t="str">
        <x:f>IF(A18="","",COUNTIFS(OBSERVATIONS!$H$6:$H$205,A18,OBSERVATIONS!$L$6:$L$205,"PARTIAL")+COUNTIFS(OBSERVATIONS!$H$6:$H$205,A18,OBSERVATIONS!$L$6:$L$205,"CONTEXT"))</x:f>
      </x:c>
      <x:c r="F18" s="47" t="str">
        <x:f>IF(A18="","",COUNTIFS(OBSERVATIONS!$H$6:$H$205,A18,OBSERVATIONS!$L$6:$L$205,"CONTRADICTS")+COUNTIFS(OBSERVATIONS!$H$6:$H$205,A18,OBSERVATIONS!$L$6:$L$205,"STALE / JURISDICTION MISMATCH")+COUNTIFS(OBSERVATIONS!$H$6:$H$205,A18,OBSERVATIONS!$L$6:$L$205,"ORPHAN / CIRCULAR"))</x:f>
      </x:c>
      <x:c r="G18" s="47" t="str">
        <x:f>IF(A18="","",COUNTIFS(OBSERVATIONS!$H$6:$H$205,A18,OBSERVATIONS!$N$6:$N$205,"REPRODUCED"))</x:f>
      </x:c>
      <x:c r="H18" s="47" t="str">
        <x:f>IF(A18="","",COUNTIFS(OBSERVATIONS!$H$6:$H$205,A18,OBSERVATIONS!$N$6:$N$205,"NOT REPRODUCED"))</x:f>
      </x:c>
      <x:c r="I18" s="47" t="str">
        <x:f>IF(A18="","",COUNTIFS(OBSERVATIONS!$H$6:$H$205,A18,OBSERVATIONS!$M$6:$M$205,"MENTIONED"))</x:f>
      </x:c>
      <x:c r="J18" s="39" t="str">
        <x:f>IF(A18="","",IF(C18=0,"NO MATCHING OBSERVATIONS",IF(F18&gt;0,"REVIEW SUPPORT DEFECT",IF(H18&gt;0,"VERIFIED SUPPORT - NOT REPRODUCED",IF(D18&gt;0,"VERIFIED SUPPORT OBSERVED","NO VERIFIED ENTAILMENT")))))</x:f>
      </x:c>
      <x:c r="K18" s="63"/>
    </x:row>
    <x:row r="19">
      <x:c r="A19" s="39"/>
      <x:c r="B19" s="63"/>
      <x:c r="C19" s="47" t="str">
        <x:f>IF(A19="","",COUNTIF(OBSERVATIONS!$H$6:$H$205,A19))</x:f>
      </x:c>
      <x:c r="D19" s="47" t="str">
        <x:f>IF(A19="","",COUNTIFS(OBSERVATIONS!$H$6:$H$205,A19,OBSERVATIONS!$L$6:$L$205,"ENTAILS"))</x:f>
      </x:c>
      <x:c r="E19" s="47" t="str">
        <x:f>IF(A19="","",COUNTIFS(OBSERVATIONS!$H$6:$H$205,A19,OBSERVATIONS!$L$6:$L$205,"PARTIAL")+COUNTIFS(OBSERVATIONS!$H$6:$H$205,A19,OBSERVATIONS!$L$6:$L$205,"CONTEXT"))</x:f>
      </x:c>
      <x:c r="F19" s="47" t="str">
        <x:f>IF(A19="","",COUNTIFS(OBSERVATIONS!$H$6:$H$205,A19,OBSERVATIONS!$L$6:$L$205,"CONTRADICTS")+COUNTIFS(OBSERVATIONS!$H$6:$H$205,A19,OBSERVATIONS!$L$6:$L$205,"STALE / JURISDICTION MISMATCH")+COUNTIFS(OBSERVATIONS!$H$6:$H$205,A19,OBSERVATIONS!$L$6:$L$205,"ORPHAN / CIRCULAR"))</x:f>
      </x:c>
      <x:c r="G19" s="47" t="str">
        <x:f>IF(A19="","",COUNTIFS(OBSERVATIONS!$H$6:$H$205,A19,OBSERVATIONS!$N$6:$N$205,"REPRODUCED"))</x:f>
      </x:c>
      <x:c r="H19" s="47" t="str">
        <x:f>IF(A19="","",COUNTIFS(OBSERVATIONS!$H$6:$H$205,A19,OBSERVATIONS!$N$6:$N$205,"NOT REPRODUCED"))</x:f>
      </x:c>
      <x:c r="I19" s="47" t="str">
        <x:f>IF(A19="","",COUNTIFS(OBSERVATIONS!$H$6:$H$205,A19,OBSERVATIONS!$M$6:$M$205,"MENTIONED"))</x:f>
      </x:c>
      <x:c r="J19" s="39" t="str">
        <x:f>IF(A19="","",IF(C19=0,"NO MATCHING OBSERVATIONS",IF(F19&gt;0,"REVIEW SUPPORT DEFECT",IF(H19&gt;0,"VERIFIED SUPPORT - NOT REPRODUCED",IF(D19&gt;0,"VERIFIED SUPPORT OBSERVED","NO VERIFIED ENTAILMENT")))))</x:f>
      </x:c>
      <x:c r="K19" s="63"/>
    </x:row>
    <x:row r="20">
      <x:c r="A20" s="39"/>
      <x:c r="B20" s="63"/>
      <x:c r="C20" s="47" t="str">
        <x:f>IF(A20="","",COUNTIF(OBSERVATIONS!$H$6:$H$205,A20))</x:f>
      </x:c>
      <x:c r="D20" s="47" t="str">
        <x:f>IF(A20="","",COUNTIFS(OBSERVATIONS!$H$6:$H$205,A20,OBSERVATIONS!$L$6:$L$205,"ENTAILS"))</x:f>
      </x:c>
      <x:c r="E20" s="47" t="str">
        <x:f>IF(A20="","",COUNTIFS(OBSERVATIONS!$H$6:$H$205,A20,OBSERVATIONS!$L$6:$L$205,"PARTIAL")+COUNTIFS(OBSERVATIONS!$H$6:$H$205,A20,OBSERVATIONS!$L$6:$L$205,"CONTEXT"))</x:f>
      </x:c>
      <x:c r="F20" s="47" t="str">
        <x:f>IF(A20="","",COUNTIFS(OBSERVATIONS!$H$6:$H$205,A20,OBSERVATIONS!$L$6:$L$205,"CONTRADICTS")+COUNTIFS(OBSERVATIONS!$H$6:$H$205,A20,OBSERVATIONS!$L$6:$L$205,"STALE / JURISDICTION MISMATCH")+COUNTIFS(OBSERVATIONS!$H$6:$H$205,A20,OBSERVATIONS!$L$6:$L$205,"ORPHAN / CIRCULAR"))</x:f>
      </x:c>
      <x:c r="G20" s="47" t="str">
        <x:f>IF(A20="","",COUNTIFS(OBSERVATIONS!$H$6:$H$205,A20,OBSERVATIONS!$N$6:$N$205,"REPRODUCED"))</x:f>
      </x:c>
      <x:c r="H20" s="47" t="str">
        <x:f>IF(A20="","",COUNTIFS(OBSERVATIONS!$H$6:$H$205,A20,OBSERVATIONS!$N$6:$N$205,"NOT REPRODUCED"))</x:f>
      </x:c>
      <x:c r="I20" s="47" t="str">
        <x:f>IF(A20="","",COUNTIFS(OBSERVATIONS!$H$6:$H$205,A20,OBSERVATIONS!$M$6:$M$205,"MENTIONED"))</x:f>
      </x:c>
      <x:c r="J20" s="39" t="str">
        <x:f>IF(A20="","",IF(C20=0,"NO MATCHING OBSERVATIONS",IF(F20&gt;0,"REVIEW SUPPORT DEFECT",IF(H20&gt;0,"VERIFIED SUPPORT - NOT REPRODUCED",IF(D20&gt;0,"VERIFIED SUPPORT OBSERVED","NO VERIFIED ENTAILMENT")))))</x:f>
      </x:c>
      <x:c r="K20" s="63"/>
    </x:row>
    <x:row r="21">
      <x:c r="A21" s="39"/>
      <x:c r="B21" s="63"/>
      <x:c r="C21" s="47" t="str">
        <x:f>IF(A21="","",COUNTIF(OBSERVATIONS!$H$6:$H$205,A21))</x:f>
      </x:c>
      <x:c r="D21" s="47" t="str">
        <x:f>IF(A21="","",COUNTIFS(OBSERVATIONS!$H$6:$H$205,A21,OBSERVATIONS!$L$6:$L$205,"ENTAILS"))</x:f>
      </x:c>
      <x:c r="E21" s="47" t="str">
        <x:f>IF(A21="","",COUNTIFS(OBSERVATIONS!$H$6:$H$205,A21,OBSERVATIONS!$L$6:$L$205,"PARTIAL")+COUNTIFS(OBSERVATIONS!$H$6:$H$205,A21,OBSERVATIONS!$L$6:$L$205,"CONTEXT"))</x:f>
      </x:c>
      <x:c r="F21" s="47" t="str">
        <x:f>IF(A21="","",COUNTIFS(OBSERVATIONS!$H$6:$H$205,A21,OBSERVATIONS!$L$6:$L$205,"CONTRADICTS")+COUNTIFS(OBSERVATIONS!$H$6:$H$205,A21,OBSERVATIONS!$L$6:$L$205,"STALE / JURISDICTION MISMATCH")+COUNTIFS(OBSERVATIONS!$H$6:$H$205,A21,OBSERVATIONS!$L$6:$L$205,"ORPHAN / CIRCULAR"))</x:f>
      </x:c>
      <x:c r="G21" s="47" t="str">
        <x:f>IF(A21="","",COUNTIFS(OBSERVATIONS!$H$6:$H$205,A21,OBSERVATIONS!$N$6:$N$205,"REPRODUCED"))</x:f>
      </x:c>
      <x:c r="H21" s="47" t="str">
        <x:f>IF(A21="","",COUNTIFS(OBSERVATIONS!$H$6:$H$205,A21,OBSERVATIONS!$N$6:$N$205,"NOT REPRODUCED"))</x:f>
      </x:c>
      <x:c r="I21" s="47" t="str">
        <x:f>IF(A21="","",COUNTIFS(OBSERVATIONS!$H$6:$H$205,A21,OBSERVATIONS!$M$6:$M$205,"MENTIONED"))</x:f>
      </x:c>
      <x:c r="J21" s="39" t="str">
        <x:f>IF(A21="","",IF(C21=0,"NO MATCHING OBSERVATIONS",IF(F21&gt;0,"REVIEW SUPPORT DEFECT",IF(H21&gt;0,"VERIFIED SUPPORT - NOT REPRODUCED",IF(D21&gt;0,"VERIFIED SUPPORT OBSERVED","NO VERIFIED ENTAILMENT")))))</x:f>
      </x:c>
      <x:c r="K21" s="63"/>
    </x:row>
    <x:row r="22">
      <x:c r="A22" s="39"/>
      <x:c r="B22" s="63"/>
      <x:c r="C22" s="47" t="str">
        <x:f>IF(A22="","",COUNTIF(OBSERVATIONS!$H$6:$H$205,A22))</x:f>
      </x:c>
      <x:c r="D22" s="47" t="str">
        <x:f>IF(A22="","",COUNTIFS(OBSERVATIONS!$H$6:$H$205,A22,OBSERVATIONS!$L$6:$L$205,"ENTAILS"))</x:f>
      </x:c>
      <x:c r="E22" s="47" t="str">
        <x:f>IF(A22="","",COUNTIFS(OBSERVATIONS!$H$6:$H$205,A22,OBSERVATIONS!$L$6:$L$205,"PARTIAL")+COUNTIFS(OBSERVATIONS!$H$6:$H$205,A22,OBSERVATIONS!$L$6:$L$205,"CONTEXT"))</x:f>
      </x:c>
      <x:c r="F22" s="47" t="str">
        <x:f>IF(A22="","",COUNTIFS(OBSERVATIONS!$H$6:$H$205,A22,OBSERVATIONS!$L$6:$L$205,"CONTRADICTS")+COUNTIFS(OBSERVATIONS!$H$6:$H$205,A22,OBSERVATIONS!$L$6:$L$205,"STALE / JURISDICTION MISMATCH")+COUNTIFS(OBSERVATIONS!$H$6:$H$205,A22,OBSERVATIONS!$L$6:$L$205,"ORPHAN / CIRCULAR"))</x:f>
      </x:c>
      <x:c r="G22" s="47" t="str">
        <x:f>IF(A22="","",COUNTIFS(OBSERVATIONS!$H$6:$H$205,A22,OBSERVATIONS!$N$6:$N$205,"REPRODUCED"))</x:f>
      </x:c>
      <x:c r="H22" s="47" t="str">
        <x:f>IF(A22="","",COUNTIFS(OBSERVATIONS!$H$6:$H$205,A22,OBSERVATIONS!$N$6:$N$205,"NOT REPRODUCED"))</x:f>
      </x:c>
      <x:c r="I22" s="47" t="str">
        <x:f>IF(A22="","",COUNTIFS(OBSERVATIONS!$H$6:$H$205,A22,OBSERVATIONS!$M$6:$M$205,"MENTIONED"))</x:f>
      </x:c>
      <x:c r="J22" s="39" t="str">
        <x:f>IF(A22="","",IF(C22=0,"NO MATCHING OBSERVATIONS",IF(F22&gt;0,"REVIEW SUPPORT DEFECT",IF(H22&gt;0,"VERIFIED SUPPORT - NOT REPRODUCED",IF(D22&gt;0,"VERIFIED SUPPORT OBSERVED","NO VERIFIED ENTAILMENT")))))</x:f>
      </x:c>
      <x:c r="K22" s="63"/>
    </x:row>
    <x:row r="23">
      <x:c r="A23" s="39"/>
      <x:c r="B23" s="63"/>
      <x:c r="C23" s="47" t="str">
        <x:f>IF(A23="","",COUNTIF(OBSERVATIONS!$H$6:$H$205,A23))</x:f>
      </x:c>
      <x:c r="D23" s="47" t="str">
        <x:f>IF(A23="","",COUNTIFS(OBSERVATIONS!$H$6:$H$205,A23,OBSERVATIONS!$L$6:$L$205,"ENTAILS"))</x:f>
      </x:c>
      <x:c r="E23" s="47" t="str">
        <x:f>IF(A23="","",COUNTIFS(OBSERVATIONS!$H$6:$H$205,A23,OBSERVATIONS!$L$6:$L$205,"PARTIAL")+COUNTIFS(OBSERVATIONS!$H$6:$H$205,A23,OBSERVATIONS!$L$6:$L$205,"CONTEXT"))</x:f>
      </x:c>
      <x:c r="F23" s="47" t="str">
        <x:f>IF(A23="","",COUNTIFS(OBSERVATIONS!$H$6:$H$205,A23,OBSERVATIONS!$L$6:$L$205,"CONTRADICTS")+COUNTIFS(OBSERVATIONS!$H$6:$H$205,A23,OBSERVATIONS!$L$6:$L$205,"STALE / JURISDICTION MISMATCH")+COUNTIFS(OBSERVATIONS!$H$6:$H$205,A23,OBSERVATIONS!$L$6:$L$205,"ORPHAN / CIRCULAR"))</x:f>
      </x:c>
      <x:c r="G23" s="47" t="str">
        <x:f>IF(A23="","",COUNTIFS(OBSERVATIONS!$H$6:$H$205,A23,OBSERVATIONS!$N$6:$N$205,"REPRODUCED"))</x:f>
      </x:c>
      <x:c r="H23" s="47" t="str">
        <x:f>IF(A23="","",COUNTIFS(OBSERVATIONS!$H$6:$H$205,A23,OBSERVATIONS!$N$6:$N$205,"NOT REPRODUCED"))</x:f>
      </x:c>
      <x:c r="I23" s="47" t="str">
        <x:f>IF(A23="","",COUNTIFS(OBSERVATIONS!$H$6:$H$205,A23,OBSERVATIONS!$M$6:$M$205,"MENTIONED"))</x:f>
      </x:c>
      <x:c r="J23" s="39" t="str">
        <x:f>IF(A23="","",IF(C23=0,"NO MATCHING OBSERVATIONS",IF(F23&gt;0,"REVIEW SUPPORT DEFECT",IF(H23&gt;0,"VERIFIED SUPPORT - NOT REPRODUCED",IF(D23&gt;0,"VERIFIED SUPPORT OBSERVED","NO VERIFIED ENTAILMENT")))))</x:f>
      </x:c>
      <x:c r="K23" s="63"/>
    </x:row>
    <x:row r="24">
      <x:c r="A24" s="39"/>
      <x:c r="B24" s="63"/>
      <x:c r="C24" s="47" t="str">
        <x:f>IF(A24="","",COUNTIF(OBSERVATIONS!$H$6:$H$205,A24))</x:f>
      </x:c>
      <x:c r="D24" s="47" t="str">
        <x:f>IF(A24="","",COUNTIFS(OBSERVATIONS!$H$6:$H$205,A24,OBSERVATIONS!$L$6:$L$205,"ENTAILS"))</x:f>
      </x:c>
      <x:c r="E24" s="47" t="str">
        <x:f>IF(A24="","",COUNTIFS(OBSERVATIONS!$H$6:$H$205,A24,OBSERVATIONS!$L$6:$L$205,"PARTIAL")+COUNTIFS(OBSERVATIONS!$H$6:$H$205,A24,OBSERVATIONS!$L$6:$L$205,"CONTEXT"))</x:f>
      </x:c>
      <x:c r="F24" s="47" t="str">
        <x:f>IF(A24="","",COUNTIFS(OBSERVATIONS!$H$6:$H$205,A24,OBSERVATIONS!$L$6:$L$205,"CONTRADICTS")+COUNTIFS(OBSERVATIONS!$H$6:$H$205,A24,OBSERVATIONS!$L$6:$L$205,"STALE / JURISDICTION MISMATCH")+COUNTIFS(OBSERVATIONS!$H$6:$H$205,A24,OBSERVATIONS!$L$6:$L$205,"ORPHAN / CIRCULAR"))</x:f>
      </x:c>
      <x:c r="G24" s="47" t="str">
        <x:f>IF(A24="","",COUNTIFS(OBSERVATIONS!$H$6:$H$205,A24,OBSERVATIONS!$N$6:$N$205,"REPRODUCED"))</x:f>
      </x:c>
      <x:c r="H24" s="47" t="str">
        <x:f>IF(A24="","",COUNTIFS(OBSERVATIONS!$H$6:$H$205,A24,OBSERVATIONS!$N$6:$N$205,"NOT REPRODUCED"))</x:f>
      </x:c>
      <x:c r="I24" s="47" t="str">
        <x:f>IF(A24="","",COUNTIFS(OBSERVATIONS!$H$6:$H$205,A24,OBSERVATIONS!$M$6:$M$205,"MENTIONED"))</x:f>
      </x:c>
      <x:c r="J24" s="39" t="str">
        <x:f>IF(A24="","",IF(C24=0,"NO MATCHING OBSERVATIONS",IF(F24&gt;0,"REVIEW SUPPORT DEFECT",IF(H24&gt;0,"VERIFIED SUPPORT - NOT REPRODUCED",IF(D24&gt;0,"VERIFIED SUPPORT OBSERVED","NO VERIFIED ENTAILMENT")))))</x:f>
      </x:c>
      <x:c r="K24" s="63"/>
    </x:row>
    <x:row r="25">
      <x:c r="A25" s="39"/>
      <x:c r="B25" s="63"/>
      <x:c r="C25" s="47" t="str">
        <x:f>IF(A25="","",COUNTIF(OBSERVATIONS!$H$6:$H$205,A25))</x:f>
      </x:c>
      <x:c r="D25" s="47" t="str">
        <x:f>IF(A25="","",COUNTIFS(OBSERVATIONS!$H$6:$H$205,A25,OBSERVATIONS!$L$6:$L$205,"ENTAILS"))</x:f>
      </x:c>
      <x:c r="E25" s="47" t="str">
        <x:f>IF(A25="","",COUNTIFS(OBSERVATIONS!$H$6:$H$205,A25,OBSERVATIONS!$L$6:$L$205,"PARTIAL")+COUNTIFS(OBSERVATIONS!$H$6:$H$205,A25,OBSERVATIONS!$L$6:$L$205,"CONTEXT"))</x:f>
      </x:c>
      <x:c r="F25" s="47" t="str">
        <x:f>IF(A25="","",COUNTIFS(OBSERVATIONS!$H$6:$H$205,A25,OBSERVATIONS!$L$6:$L$205,"CONTRADICTS")+COUNTIFS(OBSERVATIONS!$H$6:$H$205,A25,OBSERVATIONS!$L$6:$L$205,"STALE / JURISDICTION MISMATCH")+COUNTIFS(OBSERVATIONS!$H$6:$H$205,A25,OBSERVATIONS!$L$6:$L$205,"ORPHAN / CIRCULAR"))</x:f>
      </x:c>
      <x:c r="G25" s="47" t="str">
        <x:f>IF(A25="","",COUNTIFS(OBSERVATIONS!$H$6:$H$205,A25,OBSERVATIONS!$N$6:$N$205,"REPRODUCED"))</x:f>
      </x:c>
      <x:c r="H25" s="47" t="str">
        <x:f>IF(A25="","",COUNTIFS(OBSERVATIONS!$H$6:$H$205,A25,OBSERVATIONS!$N$6:$N$205,"NOT REPRODUCED"))</x:f>
      </x:c>
      <x:c r="I25" s="47" t="str">
        <x:f>IF(A25="","",COUNTIFS(OBSERVATIONS!$H$6:$H$205,A25,OBSERVATIONS!$M$6:$M$205,"MENTIONED"))</x:f>
      </x:c>
      <x:c r="J25" s="39" t="str">
        <x:f>IF(A25="","",IF(C25=0,"NO MATCHING OBSERVATIONS",IF(F25&gt;0,"REVIEW SUPPORT DEFECT",IF(H25&gt;0,"VERIFIED SUPPORT - NOT REPRODUCED",IF(D25&gt;0,"VERIFIED SUPPORT OBSERVED","NO VERIFIED ENTAILMENT")))))</x:f>
      </x:c>
      <x:c r="K25" s="63"/>
    </x:row>
    <x:row r="26">
      <x:c r="A26" s="39"/>
      <x:c r="B26" s="63"/>
      <x:c r="C26" s="47" t="str">
        <x:f>IF(A26="","",COUNTIF(OBSERVATIONS!$H$6:$H$205,A26))</x:f>
      </x:c>
      <x:c r="D26" s="47" t="str">
        <x:f>IF(A26="","",COUNTIFS(OBSERVATIONS!$H$6:$H$205,A26,OBSERVATIONS!$L$6:$L$205,"ENTAILS"))</x:f>
      </x:c>
      <x:c r="E26" s="47" t="str">
        <x:f>IF(A26="","",COUNTIFS(OBSERVATIONS!$H$6:$H$205,A26,OBSERVATIONS!$L$6:$L$205,"PARTIAL")+COUNTIFS(OBSERVATIONS!$H$6:$H$205,A26,OBSERVATIONS!$L$6:$L$205,"CONTEXT"))</x:f>
      </x:c>
      <x:c r="F26" s="47" t="str">
        <x:f>IF(A26="","",COUNTIFS(OBSERVATIONS!$H$6:$H$205,A26,OBSERVATIONS!$L$6:$L$205,"CONTRADICTS")+COUNTIFS(OBSERVATIONS!$H$6:$H$205,A26,OBSERVATIONS!$L$6:$L$205,"STALE / JURISDICTION MISMATCH")+COUNTIFS(OBSERVATIONS!$H$6:$H$205,A26,OBSERVATIONS!$L$6:$L$205,"ORPHAN / CIRCULAR"))</x:f>
      </x:c>
      <x:c r="G26" s="47" t="str">
        <x:f>IF(A26="","",COUNTIFS(OBSERVATIONS!$H$6:$H$205,A26,OBSERVATIONS!$N$6:$N$205,"REPRODUCED"))</x:f>
      </x:c>
      <x:c r="H26" s="47" t="str">
        <x:f>IF(A26="","",COUNTIFS(OBSERVATIONS!$H$6:$H$205,A26,OBSERVATIONS!$N$6:$N$205,"NOT REPRODUCED"))</x:f>
      </x:c>
      <x:c r="I26" s="47" t="str">
        <x:f>IF(A26="","",COUNTIFS(OBSERVATIONS!$H$6:$H$205,A26,OBSERVATIONS!$M$6:$M$205,"MENTIONED"))</x:f>
      </x:c>
      <x:c r="J26" s="39" t="str">
        <x:f>IF(A26="","",IF(C26=0,"NO MATCHING OBSERVATIONS",IF(F26&gt;0,"REVIEW SUPPORT DEFECT",IF(H26&gt;0,"VERIFIED SUPPORT - NOT REPRODUCED",IF(D26&gt;0,"VERIFIED SUPPORT OBSERVED","NO VERIFIED ENTAILMENT")))))</x:f>
      </x:c>
      <x:c r="K26" s="63"/>
    </x:row>
    <x:row r="27">
      <x:c r="A27" s="39"/>
      <x:c r="B27" s="63"/>
      <x:c r="C27" s="47" t="str">
        <x:f>IF(A27="","",COUNTIF(OBSERVATIONS!$H$6:$H$205,A27))</x:f>
      </x:c>
      <x:c r="D27" s="47" t="str">
        <x:f>IF(A27="","",COUNTIFS(OBSERVATIONS!$H$6:$H$205,A27,OBSERVATIONS!$L$6:$L$205,"ENTAILS"))</x:f>
      </x:c>
      <x:c r="E27" s="47" t="str">
        <x:f>IF(A27="","",COUNTIFS(OBSERVATIONS!$H$6:$H$205,A27,OBSERVATIONS!$L$6:$L$205,"PARTIAL")+COUNTIFS(OBSERVATIONS!$H$6:$H$205,A27,OBSERVATIONS!$L$6:$L$205,"CONTEXT"))</x:f>
      </x:c>
      <x:c r="F27" s="47" t="str">
        <x:f>IF(A27="","",COUNTIFS(OBSERVATIONS!$H$6:$H$205,A27,OBSERVATIONS!$L$6:$L$205,"CONTRADICTS")+COUNTIFS(OBSERVATIONS!$H$6:$H$205,A27,OBSERVATIONS!$L$6:$L$205,"STALE / JURISDICTION MISMATCH")+COUNTIFS(OBSERVATIONS!$H$6:$H$205,A27,OBSERVATIONS!$L$6:$L$205,"ORPHAN / CIRCULAR"))</x:f>
      </x:c>
      <x:c r="G27" s="47" t="str">
        <x:f>IF(A27="","",COUNTIFS(OBSERVATIONS!$H$6:$H$205,A27,OBSERVATIONS!$N$6:$N$205,"REPRODUCED"))</x:f>
      </x:c>
      <x:c r="H27" s="47" t="str">
        <x:f>IF(A27="","",COUNTIFS(OBSERVATIONS!$H$6:$H$205,A27,OBSERVATIONS!$N$6:$N$205,"NOT REPRODUCED"))</x:f>
      </x:c>
      <x:c r="I27" s="47" t="str">
        <x:f>IF(A27="","",COUNTIFS(OBSERVATIONS!$H$6:$H$205,A27,OBSERVATIONS!$M$6:$M$205,"MENTIONED"))</x:f>
      </x:c>
      <x:c r="J27" s="39" t="str">
        <x:f>IF(A27="","",IF(C27=0,"NO MATCHING OBSERVATIONS",IF(F27&gt;0,"REVIEW SUPPORT DEFECT",IF(H27&gt;0,"VERIFIED SUPPORT - NOT REPRODUCED",IF(D27&gt;0,"VERIFIED SUPPORT OBSERVED","NO VERIFIED ENTAILMENT")))))</x:f>
      </x:c>
      <x:c r="K27" s="63"/>
    </x:row>
    <x:row r="28">
      <x:c r="A28" s="39"/>
      <x:c r="B28" s="63"/>
      <x:c r="C28" s="47" t="str">
        <x:f>IF(A28="","",COUNTIF(OBSERVATIONS!$H$6:$H$205,A28))</x:f>
      </x:c>
      <x:c r="D28" s="47" t="str">
        <x:f>IF(A28="","",COUNTIFS(OBSERVATIONS!$H$6:$H$205,A28,OBSERVATIONS!$L$6:$L$205,"ENTAILS"))</x:f>
      </x:c>
      <x:c r="E28" s="47" t="str">
        <x:f>IF(A28="","",COUNTIFS(OBSERVATIONS!$H$6:$H$205,A28,OBSERVATIONS!$L$6:$L$205,"PARTIAL")+COUNTIFS(OBSERVATIONS!$H$6:$H$205,A28,OBSERVATIONS!$L$6:$L$205,"CONTEXT"))</x:f>
      </x:c>
      <x:c r="F28" s="47" t="str">
        <x:f>IF(A28="","",COUNTIFS(OBSERVATIONS!$H$6:$H$205,A28,OBSERVATIONS!$L$6:$L$205,"CONTRADICTS")+COUNTIFS(OBSERVATIONS!$H$6:$H$205,A28,OBSERVATIONS!$L$6:$L$205,"STALE / JURISDICTION MISMATCH")+COUNTIFS(OBSERVATIONS!$H$6:$H$205,A28,OBSERVATIONS!$L$6:$L$205,"ORPHAN / CIRCULAR"))</x:f>
      </x:c>
      <x:c r="G28" s="47" t="str">
        <x:f>IF(A28="","",COUNTIFS(OBSERVATIONS!$H$6:$H$205,A28,OBSERVATIONS!$N$6:$N$205,"REPRODUCED"))</x:f>
      </x:c>
      <x:c r="H28" s="47" t="str">
        <x:f>IF(A28="","",COUNTIFS(OBSERVATIONS!$H$6:$H$205,A28,OBSERVATIONS!$N$6:$N$205,"NOT REPRODUCED"))</x:f>
      </x:c>
      <x:c r="I28" s="47" t="str">
        <x:f>IF(A28="","",COUNTIFS(OBSERVATIONS!$H$6:$H$205,A28,OBSERVATIONS!$M$6:$M$205,"MENTIONED"))</x:f>
      </x:c>
      <x:c r="J28" s="39" t="str">
        <x:f>IF(A28="","",IF(C28=0,"NO MATCHING OBSERVATIONS",IF(F28&gt;0,"REVIEW SUPPORT DEFECT",IF(H28&gt;0,"VERIFIED SUPPORT - NOT REPRODUCED",IF(D28&gt;0,"VERIFIED SUPPORT OBSERVED","NO VERIFIED ENTAILMENT")))))</x:f>
      </x:c>
      <x:c r="K28" s="63"/>
    </x:row>
    <x:row r="29">
      <x:c r="A29" s="39"/>
      <x:c r="B29" s="63"/>
      <x:c r="C29" s="47" t="str">
        <x:f>IF(A29="","",COUNTIF(OBSERVATIONS!$H$6:$H$205,A29))</x:f>
      </x:c>
      <x:c r="D29" s="47" t="str">
        <x:f>IF(A29="","",COUNTIFS(OBSERVATIONS!$H$6:$H$205,A29,OBSERVATIONS!$L$6:$L$205,"ENTAILS"))</x:f>
      </x:c>
      <x:c r="E29" s="47" t="str">
        <x:f>IF(A29="","",COUNTIFS(OBSERVATIONS!$H$6:$H$205,A29,OBSERVATIONS!$L$6:$L$205,"PARTIAL")+COUNTIFS(OBSERVATIONS!$H$6:$H$205,A29,OBSERVATIONS!$L$6:$L$205,"CONTEXT"))</x:f>
      </x:c>
      <x:c r="F29" s="47" t="str">
        <x:f>IF(A29="","",COUNTIFS(OBSERVATIONS!$H$6:$H$205,A29,OBSERVATIONS!$L$6:$L$205,"CONTRADICTS")+COUNTIFS(OBSERVATIONS!$H$6:$H$205,A29,OBSERVATIONS!$L$6:$L$205,"STALE / JURISDICTION MISMATCH")+COUNTIFS(OBSERVATIONS!$H$6:$H$205,A29,OBSERVATIONS!$L$6:$L$205,"ORPHAN / CIRCULAR"))</x:f>
      </x:c>
      <x:c r="G29" s="47" t="str">
        <x:f>IF(A29="","",COUNTIFS(OBSERVATIONS!$H$6:$H$205,A29,OBSERVATIONS!$N$6:$N$205,"REPRODUCED"))</x:f>
      </x:c>
      <x:c r="H29" s="47" t="str">
        <x:f>IF(A29="","",COUNTIFS(OBSERVATIONS!$H$6:$H$205,A29,OBSERVATIONS!$N$6:$N$205,"NOT REPRODUCED"))</x:f>
      </x:c>
      <x:c r="I29" s="47" t="str">
        <x:f>IF(A29="","",COUNTIFS(OBSERVATIONS!$H$6:$H$205,A29,OBSERVATIONS!$M$6:$M$205,"MENTIONED"))</x:f>
      </x:c>
      <x:c r="J29" s="39" t="str">
        <x:f>IF(A29="","",IF(C29=0,"NO MATCHING OBSERVATIONS",IF(F29&gt;0,"REVIEW SUPPORT DEFECT",IF(H29&gt;0,"VERIFIED SUPPORT - NOT REPRODUCED",IF(D29&gt;0,"VERIFIED SUPPORT OBSERVED","NO VERIFIED ENTAILMENT")))))</x:f>
      </x:c>
      <x:c r="K29" s="63"/>
    </x:row>
    <x:row r="30">
      <x:c r="A30" s="39"/>
      <x:c r="B30" s="63"/>
      <x:c r="C30" s="47" t="str">
        <x:f>IF(A30="","",COUNTIF(OBSERVATIONS!$H$6:$H$205,A30))</x:f>
      </x:c>
      <x:c r="D30" s="47" t="str">
        <x:f>IF(A30="","",COUNTIFS(OBSERVATIONS!$H$6:$H$205,A30,OBSERVATIONS!$L$6:$L$205,"ENTAILS"))</x:f>
      </x:c>
      <x:c r="E30" s="47" t="str">
        <x:f>IF(A30="","",COUNTIFS(OBSERVATIONS!$H$6:$H$205,A30,OBSERVATIONS!$L$6:$L$205,"PARTIAL")+COUNTIFS(OBSERVATIONS!$H$6:$H$205,A30,OBSERVATIONS!$L$6:$L$205,"CONTEXT"))</x:f>
      </x:c>
      <x:c r="F30" s="47" t="str">
        <x:f>IF(A30="","",COUNTIFS(OBSERVATIONS!$H$6:$H$205,A30,OBSERVATIONS!$L$6:$L$205,"CONTRADICTS")+COUNTIFS(OBSERVATIONS!$H$6:$H$205,A30,OBSERVATIONS!$L$6:$L$205,"STALE / JURISDICTION MISMATCH")+COUNTIFS(OBSERVATIONS!$H$6:$H$205,A30,OBSERVATIONS!$L$6:$L$205,"ORPHAN / CIRCULAR"))</x:f>
      </x:c>
      <x:c r="G30" s="47" t="str">
        <x:f>IF(A30="","",COUNTIFS(OBSERVATIONS!$H$6:$H$205,A30,OBSERVATIONS!$N$6:$N$205,"REPRODUCED"))</x:f>
      </x:c>
      <x:c r="H30" s="47" t="str">
        <x:f>IF(A30="","",COUNTIFS(OBSERVATIONS!$H$6:$H$205,A30,OBSERVATIONS!$N$6:$N$205,"NOT REPRODUCED"))</x:f>
      </x:c>
      <x:c r="I30" s="47" t="str">
        <x:f>IF(A30="","",COUNTIFS(OBSERVATIONS!$H$6:$H$205,A30,OBSERVATIONS!$M$6:$M$205,"MENTIONED"))</x:f>
      </x:c>
      <x:c r="J30" s="39" t="str">
        <x:f>IF(A30="","",IF(C30=0,"NO MATCHING OBSERVATIONS",IF(F30&gt;0,"REVIEW SUPPORT DEFECT",IF(H30&gt;0,"VERIFIED SUPPORT - NOT REPRODUCED",IF(D30&gt;0,"VERIFIED SUPPORT OBSERVED","NO VERIFIED ENTAILMENT")))))</x:f>
      </x:c>
      <x:c r="K30" s="63"/>
    </x:row>
    <x:row r="31">
      <x:c r="A31" s="39"/>
      <x:c r="B31" s="63"/>
      <x:c r="C31" s="47" t="str">
        <x:f>IF(A31="","",COUNTIF(OBSERVATIONS!$H$6:$H$205,A31))</x:f>
      </x:c>
      <x:c r="D31" s="47" t="str">
        <x:f>IF(A31="","",COUNTIFS(OBSERVATIONS!$H$6:$H$205,A31,OBSERVATIONS!$L$6:$L$205,"ENTAILS"))</x:f>
      </x:c>
      <x:c r="E31" s="47" t="str">
        <x:f>IF(A31="","",COUNTIFS(OBSERVATIONS!$H$6:$H$205,A31,OBSERVATIONS!$L$6:$L$205,"PARTIAL")+COUNTIFS(OBSERVATIONS!$H$6:$H$205,A31,OBSERVATIONS!$L$6:$L$205,"CONTEXT"))</x:f>
      </x:c>
      <x:c r="F31" s="47" t="str">
        <x:f>IF(A31="","",COUNTIFS(OBSERVATIONS!$H$6:$H$205,A31,OBSERVATIONS!$L$6:$L$205,"CONTRADICTS")+COUNTIFS(OBSERVATIONS!$H$6:$H$205,A31,OBSERVATIONS!$L$6:$L$205,"STALE / JURISDICTION MISMATCH")+COUNTIFS(OBSERVATIONS!$H$6:$H$205,A31,OBSERVATIONS!$L$6:$L$205,"ORPHAN / CIRCULAR"))</x:f>
      </x:c>
      <x:c r="G31" s="47" t="str">
        <x:f>IF(A31="","",COUNTIFS(OBSERVATIONS!$H$6:$H$205,A31,OBSERVATIONS!$N$6:$N$205,"REPRODUCED"))</x:f>
      </x:c>
      <x:c r="H31" s="47" t="str">
        <x:f>IF(A31="","",COUNTIFS(OBSERVATIONS!$H$6:$H$205,A31,OBSERVATIONS!$N$6:$N$205,"NOT REPRODUCED"))</x:f>
      </x:c>
      <x:c r="I31" s="47" t="str">
        <x:f>IF(A31="","",COUNTIFS(OBSERVATIONS!$H$6:$H$205,A31,OBSERVATIONS!$M$6:$M$205,"MENTIONED"))</x:f>
      </x:c>
      <x:c r="J31" s="39" t="str">
        <x:f>IF(A31="","",IF(C31=0,"NO MATCHING OBSERVATIONS",IF(F31&gt;0,"REVIEW SUPPORT DEFECT",IF(H31&gt;0,"VERIFIED SUPPORT - NOT REPRODUCED",IF(D31&gt;0,"VERIFIED SUPPORT OBSERVED","NO VERIFIED ENTAILMENT")))))</x:f>
      </x:c>
      <x:c r="K31" s="63"/>
    </x:row>
    <x:row r="32">
      <x:c r="A32" s="39"/>
      <x:c r="B32" s="63"/>
      <x:c r="C32" s="47" t="str">
        <x:f>IF(A32="","",COUNTIF(OBSERVATIONS!$H$6:$H$205,A32))</x:f>
      </x:c>
      <x:c r="D32" s="47" t="str">
        <x:f>IF(A32="","",COUNTIFS(OBSERVATIONS!$H$6:$H$205,A32,OBSERVATIONS!$L$6:$L$205,"ENTAILS"))</x:f>
      </x:c>
      <x:c r="E32" s="47" t="str">
        <x:f>IF(A32="","",COUNTIFS(OBSERVATIONS!$H$6:$H$205,A32,OBSERVATIONS!$L$6:$L$205,"PARTIAL")+COUNTIFS(OBSERVATIONS!$H$6:$H$205,A32,OBSERVATIONS!$L$6:$L$205,"CONTEXT"))</x:f>
      </x:c>
      <x:c r="F32" s="47" t="str">
        <x:f>IF(A32="","",COUNTIFS(OBSERVATIONS!$H$6:$H$205,A32,OBSERVATIONS!$L$6:$L$205,"CONTRADICTS")+COUNTIFS(OBSERVATIONS!$H$6:$H$205,A32,OBSERVATIONS!$L$6:$L$205,"STALE / JURISDICTION MISMATCH")+COUNTIFS(OBSERVATIONS!$H$6:$H$205,A32,OBSERVATIONS!$L$6:$L$205,"ORPHAN / CIRCULAR"))</x:f>
      </x:c>
      <x:c r="G32" s="47" t="str">
        <x:f>IF(A32="","",COUNTIFS(OBSERVATIONS!$H$6:$H$205,A32,OBSERVATIONS!$N$6:$N$205,"REPRODUCED"))</x:f>
      </x:c>
      <x:c r="H32" s="47" t="str">
        <x:f>IF(A32="","",COUNTIFS(OBSERVATIONS!$H$6:$H$205,A32,OBSERVATIONS!$N$6:$N$205,"NOT REPRODUCED"))</x:f>
      </x:c>
      <x:c r="I32" s="47" t="str">
        <x:f>IF(A32="","",COUNTIFS(OBSERVATIONS!$H$6:$H$205,A32,OBSERVATIONS!$M$6:$M$205,"MENTIONED"))</x:f>
      </x:c>
      <x:c r="J32" s="39" t="str">
        <x:f>IF(A32="","",IF(C32=0,"NO MATCHING OBSERVATIONS",IF(F32&gt;0,"REVIEW SUPPORT DEFECT",IF(H32&gt;0,"VERIFIED SUPPORT - NOT REPRODUCED",IF(D32&gt;0,"VERIFIED SUPPORT OBSERVED","NO VERIFIED ENTAILMENT")))))</x:f>
      </x:c>
      <x:c r="K32" s="63"/>
    </x:row>
    <x:row r="33">
      <x:c r="A33" s="39"/>
      <x:c r="B33" s="63"/>
      <x:c r="C33" s="47" t="str">
        <x:f>IF(A33="","",COUNTIF(OBSERVATIONS!$H$6:$H$205,A33))</x:f>
      </x:c>
      <x:c r="D33" s="47" t="str">
        <x:f>IF(A33="","",COUNTIFS(OBSERVATIONS!$H$6:$H$205,A33,OBSERVATIONS!$L$6:$L$205,"ENTAILS"))</x:f>
      </x:c>
      <x:c r="E33" s="47" t="str">
        <x:f>IF(A33="","",COUNTIFS(OBSERVATIONS!$H$6:$H$205,A33,OBSERVATIONS!$L$6:$L$205,"PARTIAL")+COUNTIFS(OBSERVATIONS!$H$6:$H$205,A33,OBSERVATIONS!$L$6:$L$205,"CONTEXT"))</x:f>
      </x:c>
      <x:c r="F33" s="47" t="str">
        <x:f>IF(A33="","",COUNTIFS(OBSERVATIONS!$H$6:$H$205,A33,OBSERVATIONS!$L$6:$L$205,"CONTRADICTS")+COUNTIFS(OBSERVATIONS!$H$6:$H$205,A33,OBSERVATIONS!$L$6:$L$205,"STALE / JURISDICTION MISMATCH")+COUNTIFS(OBSERVATIONS!$H$6:$H$205,A33,OBSERVATIONS!$L$6:$L$205,"ORPHAN / CIRCULAR"))</x:f>
      </x:c>
      <x:c r="G33" s="47" t="str">
        <x:f>IF(A33="","",COUNTIFS(OBSERVATIONS!$H$6:$H$205,A33,OBSERVATIONS!$N$6:$N$205,"REPRODUCED"))</x:f>
      </x:c>
      <x:c r="H33" s="47" t="str">
        <x:f>IF(A33="","",COUNTIFS(OBSERVATIONS!$H$6:$H$205,A33,OBSERVATIONS!$N$6:$N$205,"NOT REPRODUCED"))</x:f>
      </x:c>
      <x:c r="I33" s="47" t="str">
        <x:f>IF(A33="","",COUNTIFS(OBSERVATIONS!$H$6:$H$205,A33,OBSERVATIONS!$M$6:$M$205,"MENTIONED"))</x:f>
      </x:c>
      <x:c r="J33" s="39" t="str">
        <x:f>IF(A33="","",IF(C33=0,"NO MATCHING OBSERVATIONS",IF(F33&gt;0,"REVIEW SUPPORT DEFECT",IF(H33&gt;0,"VERIFIED SUPPORT - NOT REPRODUCED",IF(D33&gt;0,"VERIFIED SUPPORT OBSERVED","NO VERIFIED ENTAILMENT")))))</x:f>
      </x:c>
      <x:c r="K33" s="63"/>
    </x:row>
    <x:row r="34">
      <x:c r="A34" s="39"/>
      <x:c r="B34" s="63"/>
      <x:c r="C34" s="47" t="str">
        <x:f>IF(A34="","",COUNTIF(OBSERVATIONS!$H$6:$H$205,A34))</x:f>
      </x:c>
      <x:c r="D34" s="47" t="str">
        <x:f>IF(A34="","",COUNTIFS(OBSERVATIONS!$H$6:$H$205,A34,OBSERVATIONS!$L$6:$L$205,"ENTAILS"))</x:f>
      </x:c>
      <x:c r="E34" s="47" t="str">
        <x:f>IF(A34="","",COUNTIFS(OBSERVATIONS!$H$6:$H$205,A34,OBSERVATIONS!$L$6:$L$205,"PARTIAL")+COUNTIFS(OBSERVATIONS!$H$6:$H$205,A34,OBSERVATIONS!$L$6:$L$205,"CONTEXT"))</x:f>
      </x:c>
      <x:c r="F34" s="47" t="str">
        <x:f>IF(A34="","",COUNTIFS(OBSERVATIONS!$H$6:$H$205,A34,OBSERVATIONS!$L$6:$L$205,"CONTRADICTS")+COUNTIFS(OBSERVATIONS!$H$6:$H$205,A34,OBSERVATIONS!$L$6:$L$205,"STALE / JURISDICTION MISMATCH")+COUNTIFS(OBSERVATIONS!$H$6:$H$205,A34,OBSERVATIONS!$L$6:$L$205,"ORPHAN / CIRCULAR"))</x:f>
      </x:c>
      <x:c r="G34" s="47" t="str">
        <x:f>IF(A34="","",COUNTIFS(OBSERVATIONS!$H$6:$H$205,A34,OBSERVATIONS!$N$6:$N$205,"REPRODUCED"))</x:f>
      </x:c>
      <x:c r="H34" s="47" t="str">
        <x:f>IF(A34="","",COUNTIFS(OBSERVATIONS!$H$6:$H$205,A34,OBSERVATIONS!$N$6:$N$205,"NOT REPRODUCED"))</x:f>
      </x:c>
      <x:c r="I34" s="47" t="str">
        <x:f>IF(A34="","",COUNTIFS(OBSERVATIONS!$H$6:$H$205,A34,OBSERVATIONS!$M$6:$M$205,"MENTIONED"))</x:f>
      </x:c>
      <x:c r="J34" s="39" t="str">
        <x:f>IF(A34="","",IF(C34=0,"NO MATCHING OBSERVATIONS",IF(F34&gt;0,"REVIEW SUPPORT DEFECT",IF(H34&gt;0,"VERIFIED SUPPORT - NOT REPRODUCED",IF(D34&gt;0,"VERIFIED SUPPORT OBSERVED","NO VERIFIED ENTAILMENT")))))</x:f>
      </x:c>
      <x:c r="K34" s="63"/>
    </x:row>
    <x:row r="35">
      <x:c r="A35" s="39"/>
      <x:c r="B35" s="63"/>
      <x:c r="C35" s="47" t="str">
        <x:f>IF(A35="","",COUNTIF(OBSERVATIONS!$H$6:$H$205,A35))</x:f>
      </x:c>
      <x:c r="D35" s="47" t="str">
        <x:f>IF(A35="","",COUNTIFS(OBSERVATIONS!$H$6:$H$205,A35,OBSERVATIONS!$L$6:$L$205,"ENTAILS"))</x:f>
      </x:c>
      <x:c r="E35" s="47" t="str">
        <x:f>IF(A35="","",COUNTIFS(OBSERVATIONS!$H$6:$H$205,A35,OBSERVATIONS!$L$6:$L$205,"PARTIAL")+COUNTIFS(OBSERVATIONS!$H$6:$H$205,A35,OBSERVATIONS!$L$6:$L$205,"CONTEXT"))</x:f>
      </x:c>
      <x:c r="F35" s="47" t="str">
        <x:f>IF(A35="","",COUNTIFS(OBSERVATIONS!$H$6:$H$205,A35,OBSERVATIONS!$L$6:$L$205,"CONTRADICTS")+COUNTIFS(OBSERVATIONS!$H$6:$H$205,A35,OBSERVATIONS!$L$6:$L$205,"STALE / JURISDICTION MISMATCH")+COUNTIFS(OBSERVATIONS!$H$6:$H$205,A35,OBSERVATIONS!$L$6:$L$205,"ORPHAN / CIRCULAR"))</x:f>
      </x:c>
      <x:c r="G35" s="47" t="str">
        <x:f>IF(A35="","",COUNTIFS(OBSERVATIONS!$H$6:$H$205,A35,OBSERVATIONS!$N$6:$N$205,"REPRODUCED"))</x:f>
      </x:c>
      <x:c r="H35" s="47" t="str">
        <x:f>IF(A35="","",COUNTIFS(OBSERVATIONS!$H$6:$H$205,A35,OBSERVATIONS!$N$6:$N$205,"NOT REPRODUCED"))</x:f>
      </x:c>
      <x:c r="I35" s="47" t="str">
        <x:f>IF(A35="","",COUNTIFS(OBSERVATIONS!$H$6:$H$205,A35,OBSERVATIONS!$M$6:$M$205,"MENTIONED"))</x:f>
      </x:c>
      <x:c r="J35" s="39" t="str">
        <x:f>IF(A35="","",IF(C35=0,"NO MATCHING OBSERVATIONS",IF(F35&gt;0,"REVIEW SUPPORT DEFECT",IF(H35&gt;0,"VERIFIED SUPPORT - NOT REPRODUCED",IF(D35&gt;0,"VERIFIED SUPPORT OBSERVED","NO VERIFIED ENTAILMENT")))))</x:f>
      </x:c>
      <x:c r="K35" s="63"/>
    </x:row>
    <x:row r="36">
      <x:c r="A36" s="39"/>
      <x:c r="B36" s="63"/>
      <x:c r="C36" s="47" t="str">
        <x:f>IF(A36="","",COUNTIF(OBSERVATIONS!$H$6:$H$205,A36))</x:f>
      </x:c>
      <x:c r="D36" s="47" t="str">
        <x:f>IF(A36="","",COUNTIFS(OBSERVATIONS!$H$6:$H$205,A36,OBSERVATIONS!$L$6:$L$205,"ENTAILS"))</x:f>
      </x:c>
      <x:c r="E36" s="47" t="str">
        <x:f>IF(A36="","",COUNTIFS(OBSERVATIONS!$H$6:$H$205,A36,OBSERVATIONS!$L$6:$L$205,"PARTIAL")+COUNTIFS(OBSERVATIONS!$H$6:$H$205,A36,OBSERVATIONS!$L$6:$L$205,"CONTEXT"))</x:f>
      </x:c>
      <x:c r="F36" s="47" t="str">
        <x:f>IF(A36="","",COUNTIFS(OBSERVATIONS!$H$6:$H$205,A36,OBSERVATIONS!$L$6:$L$205,"CONTRADICTS")+COUNTIFS(OBSERVATIONS!$H$6:$H$205,A36,OBSERVATIONS!$L$6:$L$205,"STALE / JURISDICTION MISMATCH")+COUNTIFS(OBSERVATIONS!$H$6:$H$205,A36,OBSERVATIONS!$L$6:$L$205,"ORPHAN / CIRCULAR"))</x:f>
      </x:c>
      <x:c r="G36" s="47" t="str">
        <x:f>IF(A36="","",COUNTIFS(OBSERVATIONS!$H$6:$H$205,A36,OBSERVATIONS!$N$6:$N$205,"REPRODUCED"))</x:f>
      </x:c>
      <x:c r="H36" s="47" t="str">
        <x:f>IF(A36="","",COUNTIFS(OBSERVATIONS!$H$6:$H$205,A36,OBSERVATIONS!$N$6:$N$205,"NOT REPRODUCED"))</x:f>
      </x:c>
      <x:c r="I36" s="47" t="str">
        <x:f>IF(A36="","",COUNTIFS(OBSERVATIONS!$H$6:$H$205,A36,OBSERVATIONS!$M$6:$M$205,"MENTIONED"))</x:f>
      </x:c>
      <x:c r="J36" s="39" t="str">
        <x:f>IF(A36="","",IF(C36=0,"NO MATCHING OBSERVATIONS",IF(F36&gt;0,"REVIEW SUPPORT DEFECT",IF(H36&gt;0,"VERIFIED SUPPORT - NOT REPRODUCED",IF(D36&gt;0,"VERIFIED SUPPORT OBSERVED","NO VERIFIED ENTAILMENT")))))</x:f>
      </x:c>
      <x:c r="K36" s="63"/>
    </x:row>
    <x:row r="37">
      <x:c r="A37" s="39"/>
      <x:c r="B37" s="63"/>
      <x:c r="C37" s="47" t="str">
        <x:f>IF(A37="","",COUNTIF(OBSERVATIONS!$H$6:$H$205,A37))</x:f>
      </x:c>
      <x:c r="D37" s="47" t="str">
        <x:f>IF(A37="","",COUNTIFS(OBSERVATIONS!$H$6:$H$205,A37,OBSERVATIONS!$L$6:$L$205,"ENTAILS"))</x:f>
      </x:c>
      <x:c r="E37" s="47" t="str">
        <x:f>IF(A37="","",COUNTIFS(OBSERVATIONS!$H$6:$H$205,A37,OBSERVATIONS!$L$6:$L$205,"PARTIAL")+COUNTIFS(OBSERVATIONS!$H$6:$H$205,A37,OBSERVATIONS!$L$6:$L$205,"CONTEXT"))</x:f>
      </x:c>
      <x:c r="F37" s="47" t="str">
        <x:f>IF(A37="","",COUNTIFS(OBSERVATIONS!$H$6:$H$205,A37,OBSERVATIONS!$L$6:$L$205,"CONTRADICTS")+COUNTIFS(OBSERVATIONS!$H$6:$H$205,A37,OBSERVATIONS!$L$6:$L$205,"STALE / JURISDICTION MISMATCH")+COUNTIFS(OBSERVATIONS!$H$6:$H$205,A37,OBSERVATIONS!$L$6:$L$205,"ORPHAN / CIRCULAR"))</x:f>
      </x:c>
      <x:c r="G37" s="47" t="str">
        <x:f>IF(A37="","",COUNTIFS(OBSERVATIONS!$H$6:$H$205,A37,OBSERVATIONS!$N$6:$N$205,"REPRODUCED"))</x:f>
      </x:c>
      <x:c r="H37" s="47" t="str">
        <x:f>IF(A37="","",COUNTIFS(OBSERVATIONS!$H$6:$H$205,A37,OBSERVATIONS!$N$6:$N$205,"NOT REPRODUCED"))</x:f>
      </x:c>
      <x:c r="I37" s="47" t="str">
        <x:f>IF(A37="","",COUNTIFS(OBSERVATIONS!$H$6:$H$205,A37,OBSERVATIONS!$M$6:$M$205,"MENTIONED"))</x:f>
      </x:c>
      <x:c r="J37" s="39" t="str">
        <x:f>IF(A37="","",IF(C37=0,"NO MATCHING OBSERVATIONS",IF(F37&gt;0,"REVIEW SUPPORT DEFECT",IF(H37&gt;0,"VERIFIED SUPPORT - NOT REPRODUCED",IF(D37&gt;0,"VERIFIED SUPPORT OBSERVED","NO VERIFIED ENTAILMENT")))))</x:f>
      </x:c>
      <x:c r="K37" s="63"/>
    </x:row>
    <x:row r="38">
      <x:c r="A38" s="39"/>
      <x:c r="B38" s="63"/>
      <x:c r="C38" s="47" t="str">
        <x:f>IF(A38="","",COUNTIF(OBSERVATIONS!$H$6:$H$205,A38))</x:f>
      </x:c>
      <x:c r="D38" s="47" t="str">
        <x:f>IF(A38="","",COUNTIFS(OBSERVATIONS!$H$6:$H$205,A38,OBSERVATIONS!$L$6:$L$205,"ENTAILS"))</x:f>
      </x:c>
      <x:c r="E38" s="47" t="str">
        <x:f>IF(A38="","",COUNTIFS(OBSERVATIONS!$H$6:$H$205,A38,OBSERVATIONS!$L$6:$L$205,"PARTIAL")+COUNTIFS(OBSERVATIONS!$H$6:$H$205,A38,OBSERVATIONS!$L$6:$L$205,"CONTEXT"))</x:f>
      </x:c>
      <x:c r="F38" s="47" t="str">
        <x:f>IF(A38="","",COUNTIFS(OBSERVATIONS!$H$6:$H$205,A38,OBSERVATIONS!$L$6:$L$205,"CONTRADICTS")+COUNTIFS(OBSERVATIONS!$H$6:$H$205,A38,OBSERVATIONS!$L$6:$L$205,"STALE / JURISDICTION MISMATCH")+COUNTIFS(OBSERVATIONS!$H$6:$H$205,A38,OBSERVATIONS!$L$6:$L$205,"ORPHAN / CIRCULAR"))</x:f>
      </x:c>
      <x:c r="G38" s="47" t="str">
        <x:f>IF(A38="","",COUNTIFS(OBSERVATIONS!$H$6:$H$205,A38,OBSERVATIONS!$N$6:$N$205,"REPRODUCED"))</x:f>
      </x:c>
      <x:c r="H38" s="47" t="str">
        <x:f>IF(A38="","",COUNTIFS(OBSERVATIONS!$H$6:$H$205,A38,OBSERVATIONS!$N$6:$N$205,"NOT REPRODUCED"))</x:f>
      </x:c>
      <x:c r="I38" s="47" t="str">
        <x:f>IF(A38="","",COUNTIFS(OBSERVATIONS!$H$6:$H$205,A38,OBSERVATIONS!$M$6:$M$205,"MENTIONED"))</x:f>
      </x:c>
      <x:c r="J38" s="39" t="str">
        <x:f>IF(A38="","",IF(C38=0,"NO MATCHING OBSERVATIONS",IF(F38&gt;0,"REVIEW SUPPORT DEFECT",IF(H38&gt;0,"VERIFIED SUPPORT - NOT REPRODUCED",IF(D38&gt;0,"VERIFIED SUPPORT OBSERVED","NO VERIFIED ENTAILMENT")))))</x:f>
      </x:c>
      <x:c r="K38" s="63"/>
    </x:row>
    <x:row r="39">
      <x:c r="A39" s="39"/>
      <x:c r="B39" s="63"/>
      <x:c r="C39" s="47" t="str">
        <x:f>IF(A39="","",COUNTIF(OBSERVATIONS!$H$6:$H$205,A39))</x:f>
      </x:c>
      <x:c r="D39" s="47" t="str">
        <x:f>IF(A39="","",COUNTIFS(OBSERVATIONS!$H$6:$H$205,A39,OBSERVATIONS!$L$6:$L$205,"ENTAILS"))</x:f>
      </x:c>
      <x:c r="E39" s="47" t="str">
        <x:f>IF(A39="","",COUNTIFS(OBSERVATIONS!$H$6:$H$205,A39,OBSERVATIONS!$L$6:$L$205,"PARTIAL")+COUNTIFS(OBSERVATIONS!$H$6:$H$205,A39,OBSERVATIONS!$L$6:$L$205,"CONTEXT"))</x:f>
      </x:c>
      <x:c r="F39" s="47" t="str">
        <x:f>IF(A39="","",COUNTIFS(OBSERVATIONS!$H$6:$H$205,A39,OBSERVATIONS!$L$6:$L$205,"CONTRADICTS")+COUNTIFS(OBSERVATIONS!$H$6:$H$205,A39,OBSERVATIONS!$L$6:$L$205,"STALE / JURISDICTION MISMATCH")+COUNTIFS(OBSERVATIONS!$H$6:$H$205,A39,OBSERVATIONS!$L$6:$L$205,"ORPHAN / CIRCULAR"))</x:f>
      </x:c>
      <x:c r="G39" s="47" t="str">
        <x:f>IF(A39="","",COUNTIFS(OBSERVATIONS!$H$6:$H$205,A39,OBSERVATIONS!$N$6:$N$205,"REPRODUCED"))</x:f>
      </x:c>
      <x:c r="H39" s="47" t="str">
        <x:f>IF(A39="","",COUNTIFS(OBSERVATIONS!$H$6:$H$205,A39,OBSERVATIONS!$N$6:$N$205,"NOT REPRODUCED"))</x:f>
      </x:c>
      <x:c r="I39" s="47" t="str">
        <x:f>IF(A39="","",COUNTIFS(OBSERVATIONS!$H$6:$H$205,A39,OBSERVATIONS!$M$6:$M$205,"MENTIONED"))</x:f>
      </x:c>
      <x:c r="J39" s="39" t="str">
        <x:f>IF(A39="","",IF(C39=0,"NO MATCHING OBSERVATIONS",IF(F39&gt;0,"REVIEW SUPPORT DEFECT",IF(H39&gt;0,"VERIFIED SUPPORT - NOT REPRODUCED",IF(D39&gt;0,"VERIFIED SUPPORT OBSERVED","NO VERIFIED ENTAILMENT")))))</x:f>
      </x:c>
      <x:c r="K39" s="63"/>
    </x:row>
    <x:row r="40">
      <x:c r="A40" s="39"/>
      <x:c r="B40" s="63"/>
      <x:c r="C40" s="47" t="str">
        <x:f>IF(A40="","",COUNTIF(OBSERVATIONS!$H$6:$H$205,A40))</x:f>
      </x:c>
      <x:c r="D40" s="47" t="str">
        <x:f>IF(A40="","",COUNTIFS(OBSERVATIONS!$H$6:$H$205,A40,OBSERVATIONS!$L$6:$L$205,"ENTAILS"))</x:f>
      </x:c>
      <x:c r="E40" s="47" t="str">
        <x:f>IF(A40="","",COUNTIFS(OBSERVATIONS!$H$6:$H$205,A40,OBSERVATIONS!$L$6:$L$205,"PARTIAL")+COUNTIFS(OBSERVATIONS!$H$6:$H$205,A40,OBSERVATIONS!$L$6:$L$205,"CONTEXT"))</x:f>
      </x:c>
      <x:c r="F40" s="47" t="str">
        <x:f>IF(A40="","",COUNTIFS(OBSERVATIONS!$H$6:$H$205,A40,OBSERVATIONS!$L$6:$L$205,"CONTRADICTS")+COUNTIFS(OBSERVATIONS!$H$6:$H$205,A40,OBSERVATIONS!$L$6:$L$205,"STALE / JURISDICTION MISMATCH")+COUNTIFS(OBSERVATIONS!$H$6:$H$205,A40,OBSERVATIONS!$L$6:$L$205,"ORPHAN / CIRCULAR"))</x:f>
      </x:c>
      <x:c r="G40" s="47" t="str">
        <x:f>IF(A40="","",COUNTIFS(OBSERVATIONS!$H$6:$H$205,A40,OBSERVATIONS!$N$6:$N$205,"REPRODUCED"))</x:f>
      </x:c>
      <x:c r="H40" s="47" t="str">
        <x:f>IF(A40="","",COUNTIFS(OBSERVATIONS!$H$6:$H$205,A40,OBSERVATIONS!$N$6:$N$205,"NOT REPRODUCED"))</x:f>
      </x:c>
      <x:c r="I40" s="47" t="str">
        <x:f>IF(A40="","",COUNTIFS(OBSERVATIONS!$H$6:$H$205,A40,OBSERVATIONS!$M$6:$M$205,"MENTIONED"))</x:f>
      </x:c>
      <x:c r="J40" s="39" t="str">
        <x:f>IF(A40="","",IF(C40=0,"NO MATCHING OBSERVATIONS",IF(F40&gt;0,"REVIEW SUPPORT DEFECT",IF(H40&gt;0,"VERIFIED SUPPORT - NOT REPRODUCED",IF(D40&gt;0,"VERIFIED SUPPORT OBSERVED","NO VERIFIED ENTAILMENT")))))</x:f>
      </x:c>
      <x:c r="K40" s="63"/>
    </x:row>
    <x:row r="41">
      <x:c r="A41" s="39"/>
      <x:c r="B41" s="63"/>
      <x:c r="C41" s="47" t="str">
        <x:f>IF(A41="","",COUNTIF(OBSERVATIONS!$H$6:$H$205,A41))</x:f>
      </x:c>
      <x:c r="D41" s="47" t="str">
        <x:f>IF(A41="","",COUNTIFS(OBSERVATIONS!$H$6:$H$205,A41,OBSERVATIONS!$L$6:$L$205,"ENTAILS"))</x:f>
      </x:c>
      <x:c r="E41" s="47" t="str">
        <x:f>IF(A41="","",COUNTIFS(OBSERVATIONS!$H$6:$H$205,A41,OBSERVATIONS!$L$6:$L$205,"PARTIAL")+COUNTIFS(OBSERVATIONS!$H$6:$H$205,A41,OBSERVATIONS!$L$6:$L$205,"CONTEXT"))</x:f>
      </x:c>
      <x:c r="F41" s="47" t="str">
        <x:f>IF(A41="","",COUNTIFS(OBSERVATIONS!$H$6:$H$205,A41,OBSERVATIONS!$L$6:$L$205,"CONTRADICTS")+COUNTIFS(OBSERVATIONS!$H$6:$H$205,A41,OBSERVATIONS!$L$6:$L$205,"STALE / JURISDICTION MISMATCH")+COUNTIFS(OBSERVATIONS!$H$6:$H$205,A41,OBSERVATIONS!$L$6:$L$205,"ORPHAN / CIRCULAR"))</x:f>
      </x:c>
      <x:c r="G41" s="47" t="str">
        <x:f>IF(A41="","",COUNTIFS(OBSERVATIONS!$H$6:$H$205,A41,OBSERVATIONS!$N$6:$N$205,"REPRODUCED"))</x:f>
      </x:c>
      <x:c r="H41" s="47" t="str">
        <x:f>IF(A41="","",COUNTIFS(OBSERVATIONS!$H$6:$H$205,A41,OBSERVATIONS!$N$6:$N$205,"NOT REPRODUCED"))</x:f>
      </x:c>
      <x:c r="I41" s="47" t="str">
        <x:f>IF(A41="","",COUNTIFS(OBSERVATIONS!$H$6:$H$205,A41,OBSERVATIONS!$M$6:$M$205,"MENTIONED"))</x:f>
      </x:c>
      <x:c r="J41" s="39" t="str">
        <x:f>IF(A41="","",IF(C41=0,"NO MATCHING OBSERVATIONS",IF(F41&gt;0,"REVIEW SUPPORT DEFECT",IF(H41&gt;0,"VERIFIED SUPPORT - NOT REPRODUCED",IF(D41&gt;0,"VERIFIED SUPPORT OBSERVED","NO VERIFIED ENTAILMENT")))))</x:f>
      </x:c>
      <x:c r="K41" s="63"/>
    </x:row>
    <x:row r="42">
      <x:c r="A42" s="39"/>
      <x:c r="B42" s="63"/>
      <x:c r="C42" s="47" t="str">
        <x:f>IF(A42="","",COUNTIF(OBSERVATIONS!$H$6:$H$205,A42))</x:f>
      </x:c>
      <x:c r="D42" s="47" t="str">
        <x:f>IF(A42="","",COUNTIFS(OBSERVATIONS!$H$6:$H$205,A42,OBSERVATIONS!$L$6:$L$205,"ENTAILS"))</x:f>
      </x:c>
      <x:c r="E42" s="47" t="str">
        <x:f>IF(A42="","",COUNTIFS(OBSERVATIONS!$H$6:$H$205,A42,OBSERVATIONS!$L$6:$L$205,"PARTIAL")+COUNTIFS(OBSERVATIONS!$H$6:$H$205,A42,OBSERVATIONS!$L$6:$L$205,"CONTEXT"))</x:f>
      </x:c>
      <x:c r="F42" s="47" t="str">
        <x:f>IF(A42="","",COUNTIFS(OBSERVATIONS!$H$6:$H$205,A42,OBSERVATIONS!$L$6:$L$205,"CONTRADICTS")+COUNTIFS(OBSERVATIONS!$H$6:$H$205,A42,OBSERVATIONS!$L$6:$L$205,"STALE / JURISDICTION MISMATCH")+COUNTIFS(OBSERVATIONS!$H$6:$H$205,A42,OBSERVATIONS!$L$6:$L$205,"ORPHAN / CIRCULAR"))</x:f>
      </x:c>
      <x:c r="G42" s="47" t="str">
        <x:f>IF(A42="","",COUNTIFS(OBSERVATIONS!$H$6:$H$205,A42,OBSERVATIONS!$N$6:$N$205,"REPRODUCED"))</x:f>
      </x:c>
      <x:c r="H42" s="47" t="str">
        <x:f>IF(A42="","",COUNTIFS(OBSERVATIONS!$H$6:$H$205,A42,OBSERVATIONS!$N$6:$N$205,"NOT REPRODUCED"))</x:f>
      </x:c>
      <x:c r="I42" s="47" t="str">
        <x:f>IF(A42="","",COUNTIFS(OBSERVATIONS!$H$6:$H$205,A42,OBSERVATIONS!$M$6:$M$205,"MENTIONED"))</x:f>
      </x:c>
      <x:c r="J42" s="39" t="str">
        <x:f>IF(A42="","",IF(C42=0,"NO MATCHING OBSERVATIONS",IF(F42&gt;0,"REVIEW SUPPORT DEFECT",IF(H42&gt;0,"VERIFIED SUPPORT - NOT REPRODUCED",IF(D42&gt;0,"VERIFIED SUPPORT OBSERVED","NO VERIFIED ENTAILMENT")))))</x:f>
      </x:c>
      <x:c r="K42" s="63"/>
    </x:row>
    <x:row r="43">
      <x:c r="A43" s="39"/>
      <x:c r="B43" s="63"/>
      <x:c r="C43" s="47" t="str">
        <x:f>IF(A43="","",COUNTIF(OBSERVATIONS!$H$6:$H$205,A43))</x:f>
      </x:c>
      <x:c r="D43" s="47" t="str">
        <x:f>IF(A43="","",COUNTIFS(OBSERVATIONS!$H$6:$H$205,A43,OBSERVATIONS!$L$6:$L$205,"ENTAILS"))</x:f>
      </x:c>
      <x:c r="E43" s="47" t="str">
        <x:f>IF(A43="","",COUNTIFS(OBSERVATIONS!$H$6:$H$205,A43,OBSERVATIONS!$L$6:$L$205,"PARTIAL")+COUNTIFS(OBSERVATIONS!$H$6:$H$205,A43,OBSERVATIONS!$L$6:$L$205,"CONTEXT"))</x:f>
      </x:c>
      <x:c r="F43" s="47" t="str">
        <x:f>IF(A43="","",COUNTIFS(OBSERVATIONS!$H$6:$H$205,A43,OBSERVATIONS!$L$6:$L$205,"CONTRADICTS")+COUNTIFS(OBSERVATIONS!$H$6:$H$205,A43,OBSERVATIONS!$L$6:$L$205,"STALE / JURISDICTION MISMATCH")+COUNTIFS(OBSERVATIONS!$H$6:$H$205,A43,OBSERVATIONS!$L$6:$L$205,"ORPHAN / CIRCULAR"))</x:f>
      </x:c>
      <x:c r="G43" s="47" t="str">
        <x:f>IF(A43="","",COUNTIFS(OBSERVATIONS!$H$6:$H$205,A43,OBSERVATIONS!$N$6:$N$205,"REPRODUCED"))</x:f>
      </x:c>
      <x:c r="H43" s="47" t="str">
        <x:f>IF(A43="","",COUNTIFS(OBSERVATIONS!$H$6:$H$205,A43,OBSERVATIONS!$N$6:$N$205,"NOT REPRODUCED"))</x:f>
      </x:c>
      <x:c r="I43" s="47" t="str">
        <x:f>IF(A43="","",COUNTIFS(OBSERVATIONS!$H$6:$H$205,A43,OBSERVATIONS!$M$6:$M$205,"MENTIONED"))</x:f>
      </x:c>
      <x:c r="J43" s="39" t="str">
        <x:f>IF(A43="","",IF(C43=0,"NO MATCHING OBSERVATIONS",IF(F43&gt;0,"REVIEW SUPPORT DEFECT",IF(H43&gt;0,"VERIFIED SUPPORT - NOT REPRODUCED",IF(D43&gt;0,"VERIFIED SUPPORT OBSERVED","NO VERIFIED ENTAILMENT")))))</x:f>
      </x:c>
      <x:c r="K43" s="63"/>
    </x:row>
    <x:row r="44">
      <x:c r="A44" s="39"/>
      <x:c r="B44" s="63"/>
      <x:c r="C44" s="47" t="str">
        <x:f>IF(A44="","",COUNTIF(OBSERVATIONS!$H$6:$H$205,A44))</x:f>
      </x:c>
      <x:c r="D44" s="47" t="str">
        <x:f>IF(A44="","",COUNTIFS(OBSERVATIONS!$H$6:$H$205,A44,OBSERVATIONS!$L$6:$L$205,"ENTAILS"))</x:f>
      </x:c>
      <x:c r="E44" s="47" t="str">
        <x:f>IF(A44="","",COUNTIFS(OBSERVATIONS!$H$6:$H$205,A44,OBSERVATIONS!$L$6:$L$205,"PARTIAL")+COUNTIFS(OBSERVATIONS!$H$6:$H$205,A44,OBSERVATIONS!$L$6:$L$205,"CONTEXT"))</x:f>
      </x:c>
      <x:c r="F44" s="47" t="str">
        <x:f>IF(A44="","",COUNTIFS(OBSERVATIONS!$H$6:$H$205,A44,OBSERVATIONS!$L$6:$L$205,"CONTRADICTS")+COUNTIFS(OBSERVATIONS!$H$6:$H$205,A44,OBSERVATIONS!$L$6:$L$205,"STALE / JURISDICTION MISMATCH")+COUNTIFS(OBSERVATIONS!$H$6:$H$205,A44,OBSERVATIONS!$L$6:$L$205,"ORPHAN / CIRCULAR"))</x:f>
      </x:c>
      <x:c r="G44" s="47" t="str">
        <x:f>IF(A44="","",COUNTIFS(OBSERVATIONS!$H$6:$H$205,A44,OBSERVATIONS!$N$6:$N$205,"REPRODUCED"))</x:f>
      </x:c>
      <x:c r="H44" s="47" t="str">
        <x:f>IF(A44="","",COUNTIFS(OBSERVATIONS!$H$6:$H$205,A44,OBSERVATIONS!$N$6:$N$205,"NOT REPRODUCED"))</x:f>
      </x:c>
      <x:c r="I44" s="47" t="str">
        <x:f>IF(A44="","",COUNTIFS(OBSERVATIONS!$H$6:$H$205,A44,OBSERVATIONS!$M$6:$M$205,"MENTIONED"))</x:f>
      </x:c>
      <x:c r="J44" s="39" t="str">
        <x:f>IF(A44="","",IF(C44=0,"NO MATCHING OBSERVATIONS",IF(F44&gt;0,"REVIEW SUPPORT DEFECT",IF(H44&gt;0,"VERIFIED SUPPORT - NOT REPRODUCED",IF(D44&gt;0,"VERIFIED SUPPORT OBSERVED","NO VERIFIED ENTAILMENT")))))</x:f>
      </x:c>
      <x:c r="K44" s="63"/>
    </x:row>
    <x:row r="45">
      <x:c r="A45" s="39"/>
      <x:c r="B45" s="63"/>
      <x:c r="C45" s="47" t="str">
        <x:f>IF(A45="","",COUNTIF(OBSERVATIONS!$H$6:$H$205,A45))</x:f>
      </x:c>
      <x:c r="D45" s="47" t="str">
        <x:f>IF(A45="","",COUNTIFS(OBSERVATIONS!$H$6:$H$205,A45,OBSERVATIONS!$L$6:$L$205,"ENTAILS"))</x:f>
      </x:c>
      <x:c r="E45" s="47" t="str">
        <x:f>IF(A45="","",COUNTIFS(OBSERVATIONS!$H$6:$H$205,A45,OBSERVATIONS!$L$6:$L$205,"PARTIAL")+COUNTIFS(OBSERVATIONS!$H$6:$H$205,A45,OBSERVATIONS!$L$6:$L$205,"CONTEXT"))</x:f>
      </x:c>
      <x:c r="F45" s="47" t="str">
        <x:f>IF(A45="","",COUNTIFS(OBSERVATIONS!$H$6:$H$205,A45,OBSERVATIONS!$L$6:$L$205,"CONTRADICTS")+COUNTIFS(OBSERVATIONS!$H$6:$H$205,A45,OBSERVATIONS!$L$6:$L$205,"STALE / JURISDICTION MISMATCH")+COUNTIFS(OBSERVATIONS!$H$6:$H$205,A45,OBSERVATIONS!$L$6:$L$205,"ORPHAN / CIRCULAR"))</x:f>
      </x:c>
      <x:c r="G45" s="47" t="str">
        <x:f>IF(A45="","",COUNTIFS(OBSERVATIONS!$H$6:$H$205,A45,OBSERVATIONS!$N$6:$N$205,"REPRODUCED"))</x:f>
      </x:c>
      <x:c r="H45" s="47" t="str">
        <x:f>IF(A45="","",COUNTIFS(OBSERVATIONS!$H$6:$H$205,A45,OBSERVATIONS!$N$6:$N$205,"NOT REPRODUCED"))</x:f>
      </x:c>
      <x:c r="I45" s="47" t="str">
        <x:f>IF(A45="","",COUNTIFS(OBSERVATIONS!$H$6:$H$205,A45,OBSERVATIONS!$M$6:$M$205,"MENTIONED"))</x:f>
      </x:c>
      <x:c r="J45" s="39" t="str">
        <x:f>IF(A45="","",IF(C45=0,"NO MATCHING OBSERVATIONS",IF(F45&gt;0,"REVIEW SUPPORT DEFECT",IF(H45&gt;0,"VERIFIED SUPPORT - NOT REPRODUCED",IF(D45&gt;0,"VERIFIED SUPPORT OBSERVED","NO VERIFIED ENTAILMENT")))))</x:f>
      </x:c>
      <x:c r="K45" s="63"/>
    </x:row>
    <x:row r="46">
      <x:c r="A46" s="39"/>
      <x:c r="B46" s="63"/>
      <x:c r="C46" s="47" t="str">
        <x:f>IF(A46="","",COUNTIF(OBSERVATIONS!$H$6:$H$205,A46))</x:f>
      </x:c>
      <x:c r="D46" s="47" t="str">
        <x:f>IF(A46="","",COUNTIFS(OBSERVATIONS!$H$6:$H$205,A46,OBSERVATIONS!$L$6:$L$205,"ENTAILS"))</x:f>
      </x:c>
      <x:c r="E46" s="47" t="str">
        <x:f>IF(A46="","",COUNTIFS(OBSERVATIONS!$H$6:$H$205,A46,OBSERVATIONS!$L$6:$L$205,"PARTIAL")+COUNTIFS(OBSERVATIONS!$H$6:$H$205,A46,OBSERVATIONS!$L$6:$L$205,"CONTEXT"))</x:f>
      </x:c>
      <x:c r="F46" s="47" t="str">
        <x:f>IF(A46="","",COUNTIFS(OBSERVATIONS!$H$6:$H$205,A46,OBSERVATIONS!$L$6:$L$205,"CONTRADICTS")+COUNTIFS(OBSERVATIONS!$H$6:$H$205,A46,OBSERVATIONS!$L$6:$L$205,"STALE / JURISDICTION MISMATCH")+COUNTIFS(OBSERVATIONS!$H$6:$H$205,A46,OBSERVATIONS!$L$6:$L$205,"ORPHAN / CIRCULAR"))</x:f>
      </x:c>
      <x:c r="G46" s="47" t="str">
        <x:f>IF(A46="","",COUNTIFS(OBSERVATIONS!$H$6:$H$205,A46,OBSERVATIONS!$N$6:$N$205,"REPRODUCED"))</x:f>
      </x:c>
      <x:c r="H46" s="47" t="str">
        <x:f>IF(A46="","",COUNTIFS(OBSERVATIONS!$H$6:$H$205,A46,OBSERVATIONS!$N$6:$N$205,"NOT REPRODUCED"))</x:f>
      </x:c>
      <x:c r="I46" s="47" t="str">
        <x:f>IF(A46="","",COUNTIFS(OBSERVATIONS!$H$6:$H$205,A46,OBSERVATIONS!$M$6:$M$205,"MENTIONED"))</x:f>
      </x:c>
      <x:c r="J46" s="39" t="str">
        <x:f>IF(A46="","",IF(C46=0,"NO MATCHING OBSERVATIONS",IF(F46&gt;0,"REVIEW SUPPORT DEFECT",IF(H46&gt;0,"VERIFIED SUPPORT - NOT REPRODUCED",IF(D46&gt;0,"VERIFIED SUPPORT OBSERVED","NO VERIFIED ENTAILMENT")))))</x:f>
      </x:c>
      <x:c r="K46" s="63"/>
    </x:row>
    <x:row r="47">
      <x:c r="A47" s="39"/>
      <x:c r="B47" s="63"/>
      <x:c r="C47" s="47" t="str">
        <x:f>IF(A47="","",COUNTIF(OBSERVATIONS!$H$6:$H$205,A47))</x:f>
      </x:c>
      <x:c r="D47" s="47" t="str">
        <x:f>IF(A47="","",COUNTIFS(OBSERVATIONS!$H$6:$H$205,A47,OBSERVATIONS!$L$6:$L$205,"ENTAILS"))</x:f>
      </x:c>
      <x:c r="E47" s="47" t="str">
        <x:f>IF(A47="","",COUNTIFS(OBSERVATIONS!$H$6:$H$205,A47,OBSERVATIONS!$L$6:$L$205,"PARTIAL")+COUNTIFS(OBSERVATIONS!$H$6:$H$205,A47,OBSERVATIONS!$L$6:$L$205,"CONTEXT"))</x:f>
      </x:c>
      <x:c r="F47" s="47" t="str">
        <x:f>IF(A47="","",COUNTIFS(OBSERVATIONS!$H$6:$H$205,A47,OBSERVATIONS!$L$6:$L$205,"CONTRADICTS")+COUNTIFS(OBSERVATIONS!$H$6:$H$205,A47,OBSERVATIONS!$L$6:$L$205,"STALE / JURISDICTION MISMATCH")+COUNTIFS(OBSERVATIONS!$H$6:$H$205,A47,OBSERVATIONS!$L$6:$L$205,"ORPHAN / CIRCULAR"))</x:f>
      </x:c>
      <x:c r="G47" s="47" t="str">
        <x:f>IF(A47="","",COUNTIFS(OBSERVATIONS!$H$6:$H$205,A47,OBSERVATIONS!$N$6:$N$205,"REPRODUCED"))</x:f>
      </x:c>
      <x:c r="H47" s="47" t="str">
        <x:f>IF(A47="","",COUNTIFS(OBSERVATIONS!$H$6:$H$205,A47,OBSERVATIONS!$N$6:$N$205,"NOT REPRODUCED"))</x:f>
      </x:c>
      <x:c r="I47" s="47" t="str">
        <x:f>IF(A47="","",COUNTIFS(OBSERVATIONS!$H$6:$H$205,A47,OBSERVATIONS!$M$6:$M$205,"MENTIONED"))</x:f>
      </x:c>
      <x:c r="J47" s="39" t="str">
        <x:f>IF(A47="","",IF(C47=0,"NO MATCHING OBSERVATIONS",IF(F47&gt;0,"REVIEW SUPPORT DEFECT",IF(H47&gt;0,"VERIFIED SUPPORT - NOT REPRODUCED",IF(D47&gt;0,"VERIFIED SUPPORT OBSERVED","NO VERIFIED ENTAILMENT")))))</x:f>
      </x:c>
      <x:c r="K47" s="63"/>
    </x:row>
    <x:row r="48">
      <x:c r="A48" s="39"/>
      <x:c r="B48" s="63"/>
      <x:c r="C48" s="47" t="str">
        <x:f>IF(A48="","",COUNTIF(OBSERVATIONS!$H$6:$H$205,A48))</x:f>
      </x:c>
      <x:c r="D48" s="47" t="str">
        <x:f>IF(A48="","",COUNTIFS(OBSERVATIONS!$H$6:$H$205,A48,OBSERVATIONS!$L$6:$L$205,"ENTAILS"))</x:f>
      </x:c>
      <x:c r="E48" s="47" t="str">
        <x:f>IF(A48="","",COUNTIFS(OBSERVATIONS!$H$6:$H$205,A48,OBSERVATIONS!$L$6:$L$205,"PARTIAL")+COUNTIFS(OBSERVATIONS!$H$6:$H$205,A48,OBSERVATIONS!$L$6:$L$205,"CONTEXT"))</x:f>
      </x:c>
      <x:c r="F48" s="47" t="str">
        <x:f>IF(A48="","",COUNTIFS(OBSERVATIONS!$H$6:$H$205,A48,OBSERVATIONS!$L$6:$L$205,"CONTRADICTS")+COUNTIFS(OBSERVATIONS!$H$6:$H$205,A48,OBSERVATIONS!$L$6:$L$205,"STALE / JURISDICTION MISMATCH")+COUNTIFS(OBSERVATIONS!$H$6:$H$205,A48,OBSERVATIONS!$L$6:$L$205,"ORPHAN / CIRCULAR"))</x:f>
      </x:c>
      <x:c r="G48" s="47" t="str">
        <x:f>IF(A48="","",COUNTIFS(OBSERVATIONS!$H$6:$H$205,A48,OBSERVATIONS!$N$6:$N$205,"REPRODUCED"))</x:f>
      </x:c>
      <x:c r="H48" s="47" t="str">
        <x:f>IF(A48="","",COUNTIFS(OBSERVATIONS!$H$6:$H$205,A48,OBSERVATIONS!$N$6:$N$205,"NOT REPRODUCED"))</x:f>
      </x:c>
      <x:c r="I48" s="47" t="str">
        <x:f>IF(A48="","",COUNTIFS(OBSERVATIONS!$H$6:$H$205,A48,OBSERVATIONS!$M$6:$M$205,"MENTIONED"))</x:f>
      </x:c>
      <x:c r="J48" s="39" t="str">
        <x:f>IF(A48="","",IF(C48=0,"NO MATCHING OBSERVATIONS",IF(F48&gt;0,"REVIEW SUPPORT DEFECT",IF(H48&gt;0,"VERIFIED SUPPORT - NOT REPRODUCED",IF(D48&gt;0,"VERIFIED SUPPORT OBSERVED","NO VERIFIED ENTAILMENT")))))</x:f>
      </x:c>
      <x:c r="K48" s="63"/>
    </x:row>
    <x:row r="49">
      <x:c r="A49" s="39"/>
      <x:c r="B49" s="63"/>
      <x:c r="C49" s="47" t="str">
        <x:f>IF(A49="","",COUNTIF(OBSERVATIONS!$H$6:$H$205,A49))</x:f>
      </x:c>
      <x:c r="D49" s="47" t="str">
        <x:f>IF(A49="","",COUNTIFS(OBSERVATIONS!$H$6:$H$205,A49,OBSERVATIONS!$L$6:$L$205,"ENTAILS"))</x:f>
      </x:c>
      <x:c r="E49" s="47" t="str">
        <x:f>IF(A49="","",COUNTIFS(OBSERVATIONS!$H$6:$H$205,A49,OBSERVATIONS!$L$6:$L$205,"PARTIAL")+COUNTIFS(OBSERVATIONS!$H$6:$H$205,A49,OBSERVATIONS!$L$6:$L$205,"CONTEXT"))</x:f>
      </x:c>
      <x:c r="F49" s="47" t="str">
        <x:f>IF(A49="","",COUNTIFS(OBSERVATIONS!$H$6:$H$205,A49,OBSERVATIONS!$L$6:$L$205,"CONTRADICTS")+COUNTIFS(OBSERVATIONS!$H$6:$H$205,A49,OBSERVATIONS!$L$6:$L$205,"STALE / JURISDICTION MISMATCH")+COUNTIFS(OBSERVATIONS!$H$6:$H$205,A49,OBSERVATIONS!$L$6:$L$205,"ORPHAN / CIRCULAR"))</x:f>
      </x:c>
      <x:c r="G49" s="47" t="str">
        <x:f>IF(A49="","",COUNTIFS(OBSERVATIONS!$H$6:$H$205,A49,OBSERVATIONS!$N$6:$N$205,"REPRODUCED"))</x:f>
      </x:c>
      <x:c r="H49" s="47" t="str">
        <x:f>IF(A49="","",COUNTIFS(OBSERVATIONS!$H$6:$H$205,A49,OBSERVATIONS!$N$6:$N$205,"NOT REPRODUCED"))</x:f>
      </x:c>
      <x:c r="I49" s="47" t="str">
        <x:f>IF(A49="","",COUNTIFS(OBSERVATIONS!$H$6:$H$205,A49,OBSERVATIONS!$M$6:$M$205,"MENTIONED"))</x:f>
      </x:c>
      <x:c r="J49" s="39" t="str">
        <x:f>IF(A49="","",IF(C49=0,"NO MATCHING OBSERVATIONS",IF(F49&gt;0,"REVIEW SUPPORT DEFECT",IF(H49&gt;0,"VERIFIED SUPPORT - NOT REPRODUCED",IF(D49&gt;0,"VERIFIED SUPPORT OBSERVED","NO VERIFIED ENTAILMENT")))))</x:f>
      </x:c>
      <x:c r="K49" s="63"/>
    </x:row>
    <x:row r="50">
      <x:c r="A50" s="39"/>
      <x:c r="B50" s="63"/>
      <x:c r="C50" s="47" t="str">
        <x:f>IF(A50="","",COUNTIF(OBSERVATIONS!$H$6:$H$205,A50))</x:f>
      </x:c>
      <x:c r="D50" s="47" t="str">
        <x:f>IF(A50="","",COUNTIFS(OBSERVATIONS!$H$6:$H$205,A50,OBSERVATIONS!$L$6:$L$205,"ENTAILS"))</x:f>
      </x:c>
      <x:c r="E50" s="47" t="str">
        <x:f>IF(A50="","",COUNTIFS(OBSERVATIONS!$H$6:$H$205,A50,OBSERVATIONS!$L$6:$L$205,"PARTIAL")+COUNTIFS(OBSERVATIONS!$H$6:$H$205,A50,OBSERVATIONS!$L$6:$L$205,"CONTEXT"))</x:f>
      </x:c>
      <x:c r="F50" s="47" t="str">
        <x:f>IF(A50="","",COUNTIFS(OBSERVATIONS!$H$6:$H$205,A50,OBSERVATIONS!$L$6:$L$205,"CONTRADICTS")+COUNTIFS(OBSERVATIONS!$H$6:$H$205,A50,OBSERVATIONS!$L$6:$L$205,"STALE / JURISDICTION MISMATCH")+COUNTIFS(OBSERVATIONS!$H$6:$H$205,A50,OBSERVATIONS!$L$6:$L$205,"ORPHAN / CIRCULAR"))</x:f>
      </x:c>
      <x:c r="G50" s="47" t="str">
        <x:f>IF(A50="","",COUNTIFS(OBSERVATIONS!$H$6:$H$205,A50,OBSERVATIONS!$N$6:$N$205,"REPRODUCED"))</x:f>
      </x:c>
      <x:c r="H50" s="47" t="str">
        <x:f>IF(A50="","",COUNTIFS(OBSERVATIONS!$H$6:$H$205,A50,OBSERVATIONS!$N$6:$N$205,"NOT REPRODUCED"))</x:f>
      </x:c>
      <x:c r="I50" s="47" t="str">
        <x:f>IF(A50="","",COUNTIFS(OBSERVATIONS!$H$6:$H$205,A50,OBSERVATIONS!$M$6:$M$205,"MENTIONED"))</x:f>
      </x:c>
      <x:c r="J50" s="39" t="str">
        <x:f>IF(A50="","",IF(C50=0,"NO MATCHING OBSERVATIONS",IF(F50&gt;0,"REVIEW SUPPORT DEFECT",IF(H50&gt;0,"VERIFIED SUPPORT - NOT REPRODUCED",IF(D50&gt;0,"VERIFIED SUPPORT OBSERVED","NO VERIFIED ENTAILMENT")))))</x:f>
      </x:c>
      <x:c r="K50" s="63"/>
    </x:row>
    <x:row r="51">
      <x:c r="A51" s="39"/>
      <x:c r="B51" s="63"/>
      <x:c r="C51" s="47" t="str">
        <x:f>IF(A51="","",COUNTIF(OBSERVATIONS!$H$6:$H$205,A51))</x:f>
      </x:c>
      <x:c r="D51" s="47" t="str">
        <x:f>IF(A51="","",COUNTIFS(OBSERVATIONS!$H$6:$H$205,A51,OBSERVATIONS!$L$6:$L$205,"ENTAILS"))</x:f>
      </x:c>
      <x:c r="E51" s="47" t="str">
        <x:f>IF(A51="","",COUNTIFS(OBSERVATIONS!$H$6:$H$205,A51,OBSERVATIONS!$L$6:$L$205,"PARTIAL")+COUNTIFS(OBSERVATIONS!$H$6:$H$205,A51,OBSERVATIONS!$L$6:$L$205,"CONTEXT"))</x:f>
      </x:c>
      <x:c r="F51" s="47" t="str">
        <x:f>IF(A51="","",COUNTIFS(OBSERVATIONS!$H$6:$H$205,A51,OBSERVATIONS!$L$6:$L$205,"CONTRADICTS")+COUNTIFS(OBSERVATIONS!$H$6:$H$205,A51,OBSERVATIONS!$L$6:$L$205,"STALE / JURISDICTION MISMATCH")+COUNTIFS(OBSERVATIONS!$H$6:$H$205,A51,OBSERVATIONS!$L$6:$L$205,"ORPHAN / CIRCULAR"))</x:f>
      </x:c>
      <x:c r="G51" s="47" t="str">
        <x:f>IF(A51="","",COUNTIFS(OBSERVATIONS!$H$6:$H$205,A51,OBSERVATIONS!$N$6:$N$205,"REPRODUCED"))</x:f>
      </x:c>
      <x:c r="H51" s="47" t="str">
        <x:f>IF(A51="","",COUNTIFS(OBSERVATIONS!$H$6:$H$205,A51,OBSERVATIONS!$N$6:$N$205,"NOT REPRODUCED"))</x:f>
      </x:c>
      <x:c r="I51" s="47" t="str">
        <x:f>IF(A51="","",COUNTIFS(OBSERVATIONS!$H$6:$H$205,A51,OBSERVATIONS!$M$6:$M$205,"MENTIONED"))</x:f>
      </x:c>
      <x:c r="J51" s="39" t="str">
        <x:f>IF(A51="","",IF(C51=0,"NO MATCHING OBSERVATIONS",IF(F51&gt;0,"REVIEW SUPPORT DEFECT",IF(H51&gt;0,"VERIFIED SUPPORT - NOT REPRODUCED",IF(D51&gt;0,"VERIFIED SUPPORT OBSERVED","NO VERIFIED ENTAILMENT")))))</x:f>
      </x:c>
      <x:c r="K51" s="63"/>
    </x:row>
    <x:row r="52">
      <x:c r="A52" s="39"/>
      <x:c r="B52" s="63"/>
      <x:c r="C52" s="47" t="str">
        <x:f>IF(A52="","",COUNTIF(OBSERVATIONS!$H$6:$H$205,A52))</x:f>
      </x:c>
      <x:c r="D52" s="47" t="str">
        <x:f>IF(A52="","",COUNTIFS(OBSERVATIONS!$H$6:$H$205,A52,OBSERVATIONS!$L$6:$L$205,"ENTAILS"))</x:f>
      </x:c>
      <x:c r="E52" s="47" t="str">
        <x:f>IF(A52="","",COUNTIFS(OBSERVATIONS!$H$6:$H$205,A52,OBSERVATIONS!$L$6:$L$205,"PARTIAL")+COUNTIFS(OBSERVATIONS!$H$6:$H$205,A52,OBSERVATIONS!$L$6:$L$205,"CONTEXT"))</x:f>
      </x:c>
      <x:c r="F52" s="47" t="str">
        <x:f>IF(A52="","",COUNTIFS(OBSERVATIONS!$H$6:$H$205,A52,OBSERVATIONS!$L$6:$L$205,"CONTRADICTS")+COUNTIFS(OBSERVATIONS!$H$6:$H$205,A52,OBSERVATIONS!$L$6:$L$205,"STALE / JURISDICTION MISMATCH")+COUNTIFS(OBSERVATIONS!$H$6:$H$205,A52,OBSERVATIONS!$L$6:$L$205,"ORPHAN / CIRCULAR"))</x:f>
      </x:c>
      <x:c r="G52" s="47" t="str">
        <x:f>IF(A52="","",COUNTIFS(OBSERVATIONS!$H$6:$H$205,A52,OBSERVATIONS!$N$6:$N$205,"REPRODUCED"))</x:f>
      </x:c>
      <x:c r="H52" s="47" t="str">
        <x:f>IF(A52="","",COUNTIFS(OBSERVATIONS!$H$6:$H$205,A52,OBSERVATIONS!$N$6:$N$205,"NOT REPRODUCED"))</x:f>
      </x:c>
      <x:c r="I52" s="47" t="str">
        <x:f>IF(A52="","",COUNTIFS(OBSERVATIONS!$H$6:$H$205,A52,OBSERVATIONS!$M$6:$M$205,"MENTIONED"))</x:f>
      </x:c>
      <x:c r="J52" s="39" t="str">
        <x:f>IF(A52="","",IF(C52=0,"NO MATCHING OBSERVATIONS",IF(F52&gt;0,"REVIEW SUPPORT DEFECT",IF(H52&gt;0,"VERIFIED SUPPORT - NOT REPRODUCED",IF(D52&gt;0,"VERIFIED SUPPORT OBSERVED","NO VERIFIED ENTAILMENT")))))</x:f>
      </x:c>
      <x:c r="K52" s="63"/>
    </x:row>
    <x:row r="53">
      <x:c r="A53" s="39"/>
      <x:c r="B53" s="63"/>
      <x:c r="C53" s="47" t="str">
        <x:f>IF(A53="","",COUNTIF(OBSERVATIONS!$H$6:$H$205,A53))</x:f>
      </x:c>
      <x:c r="D53" s="47" t="str">
        <x:f>IF(A53="","",COUNTIFS(OBSERVATIONS!$H$6:$H$205,A53,OBSERVATIONS!$L$6:$L$205,"ENTAILS"))</x:f>
      </x:c>
      <x:c r="E53" s="47" t="str">
        <x:f>IF(A53="","",COUNTIFS(OBSERVATIONS!$H$6:$H$205,A53,OBSERVATIONS!$L$6:$L$205,"PARTIAL")+COUNTIFS(OBSERVATIONS!$H$6:$H$205,A53,OBSERVATIONS!$L$6:$L$205,"CONTEXT"))</x:f>
      </x:c>
      <x:c r="F53" s="47" t="str">
        <x:f>IF(A53="","",COUNTIFS(OBSERVATIONS!$H$6:$H$205,A53,OBSERVATIONS!$L$6:$L$205,"CONTRADICTS")+COUNTIFS(OBSERVATIONS!$H$6:$H$205,A53,OBSERVATIONS!$L$6:$L$205,"STALE / JURISDICTION MISMATCH")+COUNTIFS(OBSERVATIONS!$H$6:$H$205,A53,OBSERVATIONS!$L$6:$L$205,"ORPHAN / CIRCULAR"))</x:f>
      </x:c>
      <x:c r="G53" s="47" t="str">
        <x:f>IF(A53="","",COUNTIFS(OBSERVATIONS!$H$6:$H$205,A53,OBSERVATIONS!$N$6:$N$205,"REPRODUCED"))</x:f>
      </x:c>
      <x:c r="H53" s="47" t="str">
        <x:f>IF(A53="","",COUNTIFS(OBSERVATIONS!$H$6:$H$205,A53,OBSERVATIONS!$N$6:$N$205,"NOT REPRODUCED"))</x:f>
      </x:c>
      <x:c r="I53" s="47" t="str">
        <x:f>IF(A53="","",COUNTIFS(OBSERVATIONS!$H$6:$H$205,A53,OBSERVATIONS!$M$6:$M$205,"MENTIONED"))</x:f>
      </x:c>
      <x:c r="J53" s="39" t="str">
        <x:f>IF(A53="","",IF(C53=0,"NO MATCHING OBSERVATIONS",IF(F53&gt;0,"REVIEW SUPPORT DEFECT",IF(H53&gt;0,"VERIFIED SUPPORT - NOT REPRODUCED",IF(D53&gt;0,"VERIFIED SUPPORT OBSERVED","NO VERIFIED ENTAILMENT")))))</x:f>
      </x:c>
      <x:c r="K53" s="63"/>
    </x:row>
    <x:row r="54">
      <x:c r="A54" s="39"/>
      <x:c r="B54" s="63"/>
      <x:c r="C54" s="47" t="str">
        <x:f>IF(A54="","",COUNTIF(OBSERVATIONS!$H$6:$H$205,A54))</x:f>
      </x:c>
      <x:c r="D54" s="47" t="str">
        <x:f>IF(A54="","",COUNTIFS(OBSERVATIONS!$H$6:$H$205,A54,OBSERVATIONS!$L$6:$L$205,"ENTAILS"))</x:f>
      </x:c>
      <x:c r="E54" s="47" t="str">
        <x:f>IF(A54="","",COUNTIFS(OBSERVATIONS!$H$6:$H$205,A54,OBSERVATIONS!$L$6:$L$205,"PARTIAL")+COUNTIFS(OBSERVATIONS!$H$6:$H$205,A54,OBSERVATIONS!$L$6:$L$205,"CONTEXT"))</x:f>
      </x:c>
      <x:c r="F54" s="47" t="str">
        <x:f>IF(A54="","",COUNTIFS(OBSERVATIONS!$H$6:$H$205,A54,OBSERVATIONS!$L$6:$L$205,"CONTRADICTS")+COUNTIFS(OBSERVATIONS!$H$6:$H$205,A54,OBSERVATIONS!$L$6:$L$205,"STALE / JURISDICTION MISMATCH")+COUNTIFS(OBSERVATIONS!$H$6:$H$205,A54,OBSERVATIONS!$L$6:$L$205,"ORPHAN / CIRCULAR"))</x:f>
      </x:c>
      <x:c r="G54" s="47" t="str">
        <x:f>IF(A54="","",COUNTIFS(OBSERVATIONS!$H$6:$H$205,A54,OBSERVATIONS!$N$6:$N$205,"REPRODUCED"))</x:f>
      </x:c>
      <x:c r="H54" s="47" t="str">
        <x:f>IF(A54="","",COUNTIFS(OBSERVATIONS!$H$6:$H$205,A54,OBSERVATIONS!$N$6:$N$205,"NOT REPRODUCED"))</x:f>
      </x:c>
      <x:c r="I54" s="47" t="str">
        <x:f>IF(A54="","",COUNTIFS(OBSERVATIONS!$H$6:$H$205,A54,OBSERVATIONS!$M$6:$M$205,"MENTIONED"))</x:f>
      </x:c>
      <x:c r="J54" s="39" t="str">
        <x:f>IF(A54="","",IF(C54=0,"NO MATCHING OBSERVATIONS",IF(F54&gt;0,"REVIEW SUPPORT DEFECT",IF(H54&gt;0,"VERIFIED SUPPORT - NOT REPRODUCED",IF(D54&gt;0,"VERIFIED SUPPORT OBSERVED","NO VERIFIED ENTAILMENT")))))</x:f>
      </x:c>
      <x:c r="K54" s="63"/>
    </x:row>
    <x:row r="55">
      <x:c r="A55" s="39"/>
      <x:c r="B55" s="63"/>
      <x:c r="C55" s="47" t="str">
        <x:f>IF(A55="","",COUNTIF(OBSERVATIONS!$H$6:$H$205,A55))</x:f>
      </x:c>
      <x:c r="D55" s="47" t="str">
        <x:f>IF(A55="","",COUNTIFS(OBSERVATIONS!$H$6:$H$205,A55,OBSERVATIONS!$L$6:$L$205,"ENTAILS"))</x:f>
      </x:c>
      <x:c r="E55" s="47" t="str">
        <x:f>IF(A55="","",COUNTIFS(OBSERVATIONS!$H$6:$H$205,A55,OBSERVATIONS!$L$6:$L$205,"PARTIAL")+COUNTIFS(OBSERVATIONS!$H$6:$H$205,A55,OBSERVATIONS!$L$6:$L$205,"CONTEXT"))</x:f>
      </x:c>
      <x:c r="F55" s="47" t="str">
        <x:f>IF(A55="","",COUNTIFS(OBSERVATIONS!$H$6:$H$205,A55,OBSERVATIONS!$L$6:$L$205,"CONTRADICTS")+COUNTIFS(OBSERVATIONS!$H$6:$H$205,A55,OBSERVATIONS!$L$6:$L$205,"STALE / JURISDICTION MISMATCH")+COUNTIFS(OBSERVATIONS!$H$6:$H$205,A55,OBSERVATIONS!$L$6:$L$205,"ORPHAN / CIRCULAR"))</x:f>
      </x:c>
      <x:c r="G55" s="47" t="str">
        <x:f>IF(A55="","",COUNTIFS(OBSERVATIONS!$H$6:$H$205,A55,OBSERVATIONS!$N$6:$N$205,"REPRODUCED"))</x:f>
      </x:c>
      <x:c r="H55" s="47" t="str">
        <x:f>IF(A55="","",COUNTIFS(OBSERVATIONS!$H$6:$H$205,A55,OBSERVATIONS!$N$6:$N$205,"NOT REPRODUCED"))</x:f>
      </x:c>
      <x:c r="I55" s="47" t="str">
        <x:f>IF(A55="","",COUNTIFS(OBSERVATIONS!$H$6:$H$205,A55,OBSERVATIONS!$M$6:$M$205,"MENTIONED"))</x:f>
      </x:c>
      <x:c r="J55" s="39" t="str">
        <x:f>IF(A55="","",IF(C55=0,"NO MATCHING OBSERVATIONS",IF(F55&gt;0,"REVIEW SUPPORT DEFECT",IF(H55&gt;0,"VERIFIED SUPPORT - NOT REPRODUCED",IF(D55&gt;0,"VERIFIED SUPPORT OBSERVED","NO VERIFIED ENTAILMENT")))))</x:f>
      </x:c>
      <x:c r="K55" s="63"/>
    </x:row>
  </x:sheetData>
  <x:mergeCells>
    <x:mergeCell ref="A1:J1"/>
    <x:mergeCell ref="A2:J2"/>
  </x:mergeCells>
  <x:dataValidations count="1">
    <x:dataValidation type="list" sqref="B6:B55">
      <x:formula1>"OFFICIAL / FIRST-PARTY AUTHORITY,PRIMARY EVIDENCE,SPECIALIST INTERPRETATION,PUBLISHER / REFERENCE,COMMERCIAL SOURCE,COMMUNITY / WITNESS,DIRECTORY / MARKETPLACE,UNRESOLVED"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4" hidden="0" customWidth="1"/>
    <x:col min="3" max="3" width="38" hidden="0" customWidth="1"/>
    <x:col min="4" max="4" width="24" hidden="0" customWidth="1"/>
    <x:col min="5" max="5" width="38" hidden="0" customWidth="1"/>
    <x:col min="6" max="6" width="34" hidden="0" customWidth="1"/>
  </x:cols>
  <x:sheetData>
    <x:row r="1">
      <x:c r="A1" s="17" t="str">
        <x:v>ACTION MAP - route the evidence state, not the anxiety</x:v>
      </x:c>
      <x:c r="B1" s="17"/>
      <x:c r="C1" s="17"/>
      <x:c r="D1" s="17"/>
      <x:c r="E1" s="17"/>
      <x:c r="F1" s="17"/>
    </x:row>
    <x:row r="3">
      <x:c r="A3" s="6" t="str">
        <x:v>Decision state</x:v>
      </x:c>
      <x:c r="B3" s="6" t="str">
        <x:v>Meaning</x:v>
      </x:c>
      <x:c r="C3" s="6" t="str">
        <x:v>Smallest next action</x:v>
      </x:c>
      <x:c r="D3" s="6" t="str">
        <x:v>Likely owner</x:v>
      </x:c>
      <x:c r="E3" s="6" t="str">
        <x:v>Do not infer</x:v>
      </x:c>
      <x:c r="F3" s="6" t="str">
        <x:v>Reopen when</x:v>
      </x:c>
    </x:row>
    <x:row r="4">
      <x:c r="A4" s="12" t="str">
        <x:v>EVIDENCE INSUFFICIENT - SCOPE</x:v>
      </x:c>
      <x:c r="B4" s="12" t="str">
        <x:v>Observation is not reproducible in the governed context.</x:v>
      </x:c>
      <x:c r="C4" s="12" t="str">
        <x:v>Complete platform, locale, window and prompt/task scope.</x:v>
      </x:c>
      <x:c r="D4" s="12" t="str">
        <x:v>Analyst / project owner</x:v>
      </x:c>
      <x:c r="E4" s="12" t="str">
        <x:v>No inclusion/exclusion conclusion.</x:v>
      </x:c>
      <x:c r="F4" s="12" t="str">
        <x:v>Scope is complete.</x:v>
      </x:c>
    </x:row>
    <x:row r="5">
      <x:c r="A5" s="12" t="str">
        <x:v>NO CITATION OBSERVED</x:v>
      </x:c>
      <x:c r="B5" s="12" t="str">
        <x:v>No visible citation was captured in this record.</x:v>
      </x:c>
      <x:c r="C5" s="12" t="str">
        <x:v>Retain the negative observation and compare equivalent runs.</x:v>
      </x:c>
      <x:c r="D5" s="12" t="str">
        <x:v>Analyst</x:v>
      </x:c>
      <x:c r="E5" s="12" t="str">
        <x:v>Permanent exclusion or a technical cause.</x:v>
      </x:c>
      <x:c r="F5" s="12" t="str">
        <x:v>Equivalent runs or scope change.</x:v>
      </x:c>
    </x:row>
    <x:row r="6">
      <x:c r="A6" s="12" t="str">
        <x:v>EVIDENCE INSUFFICIENT - CITATION DETAIL</x:v>
      </x:c>
      <x:c r="B6" s="12" t="str">
        <x:v>A citation is claimed but URL/claim/passage data is incomplete.</x:v>
      </x:c>
      <x:c r="C6" s="12" t="str">
        <x:v>Recapture exact source details.</x:v>
      </x:c>
      <x:c r="D6" s="12" t="str">
        <x:v>Analyst</x:v>
      </x:c>
      <x:c r="E6" s="12" t="str">
        <x:v>Source role or support from memory.</x:v>
      </x:c>
      <x:c r="F6" s="12" t="str">
        <x:v>Evidence is recaptured.</x:v>
      </x:c>
    </x:row>
    <x:row r="7">
      <x:c r="A7" s="12" t="str">
        <x:v>EVIDENCE INSUFFICIENT - PASSAGE</x:v>
      </x:c>
      <x:c r="B7" s="12" t="str">
        <x:v>The cited URL exists but support was not checked.</x:v>
      </x:c>
      <x:c r="C7" s="12" t="str">
        <x:v>Trace the answer claim to a stable source passage.</x:v>
      </x:c>
      <x:c r="D7" s="12" t="str">
        <x:v>Analyst / SME</x:v>
      </x:c>
      <x:c r="E7" s="12" t="str">
        <x:v>Topic similarity = support.</x:v>
      </x:c>
      <x:c r="F7" s="12" t="str">
        <x:v>Passage is checked.</x:v>
      </x:c>
    </x:row>
    <x:row r="8">
      <x:c r="A8" s="12" t="str">
        <x:v>CITATION SUPPORT CONTRADICTED</x:v>
      </x:c>
      <x:c r="B8" s="12" t="str">
        <x:v>The cited source conflicts with the answer statement.</x:v>
      </x:c>
      <x:c r="C8" s="12" t="str">
        <x:v>Preserve contradiction; do not optimize toward the faulty claim.</x:v>
      </x:c>
      <x:c r="D8" s="12" t="str">
        <x:v>SME / editor</x:v>
      </x:c>
      <x:c r="E8" s="12" t="str">
        <x:v>Citation = valid evidence.</x:v>
      </x:c>
      <x:c r="F8" s="12" t="str">
        <x:v>Answer/source changes.</x:v>
      </x:c>
    </x:row>
    <x:row r="9">
      <x:c r="A9" s="12" t="str">
        <x:v>EVIDENCE INSUFFICIENT - PROVENANCE</x:v>
      </x:c>
      <x:c r="B9" s="12" t="str">
        <x:v>No stable upstream support or chain is circular.</x:v>
      </x:c>
      <x:c r="C9" s="12" t="str">
        <x:v>Trace farther upstream or narrow the conclusion.</x:v>
      </x:c>
      <x:c r="D9" s="12" t="str">
        <x:v>Research / editorial</x:v>
      </x:c>
      <x:c r="E9" s="12" t="str">
        <x:v>Repeated secondary claims = primary evidence.</x:v>
      </x:c>
      <x:c r="F9" s="12" t="str">
        <x:v>Stable provenance found.</x:v>
      </x:c>
    </x:row>
    <x:row r="10">
      <x:c r="A10" s="12" t="str">
        <x:v>CITATION SUPPORT STALE / MISMATCHED</x:v>
      </x:c>
      <x:c r="B10" s="12" t="str">
        <x:v>Support does not match current time, market, version or jurisdiction.</x:v>
      </x:c>
      <x:c r="C10" s="12" t="str">
        <x:v>Find current scope-matched evidence.</x:v>
      </x:c>
      <x:c r="D10" s="12" t="str">
        <x:v>SME / editor</x:v>
      </x:c>
      <x:c r="E10" s="12" t="str">
        <x:v>Stale evidence supports the current claim.</x:v>
      </x:c>
      <x:c r="F10" s="12" t="str">
        <x:v>Source/scope changes.</x:v>
      </x:c>
    </x:row>
    <x:row r="11">
      <x:c r="A11" s="12" t="str">
        <x:v>CITATION CONTEXT ONLY</x:v>
      </x:c>
      <x:c r="B11" s="12" t="str">
        <x:v>Source is topically relevant but not claim-level proof.</x:v>
      </x:c>
      <x:c r="C11" s="12" t="str">
        <x:v>Keep as context; find evidence that entails the proposition if needed.</x:v>
      </x:c>
      <x:c r="D11" s="12" t="str">
        <x:v>Content / research</x:v>
      </x:c>
      <x:c r="E11" s="12" t="str">
        <x:v>Context = proof.</x:v>
      </x:c>
      <x:c r="F11" s="12" t="str">
        <x:v>Stronger passage appears.</x:v>
      </x:c>
    </x:row>
    <x:row r="12">
      <x:c r="A12" s="12" t="str">
        <x:v>CITATION SUPPORT PARTIAL</x:v>
      </x:c>
      <x:c r="B12" s="12" t="str">
        <x:v>Only part of the proposition is supported.</x:v>
      </x:c>
      <x:c r="C12" s="12" t="str">
        <x:v>Narrow the claim or find evidence for the missing condition.</x:v>
      </x:c>
      <x:c r="D12" s="12" t="str">
        <x:v>Content / research</x:v>
      </x:c>
      <x:c r="E12" s="12" t="str">
        <x:v>Partial = full entailment.</x:v>
      </x:c>
      <x:c r="F12" s="12" t="str">
        <x:v>Missing evidence is found.</x:v>
      </x:c>
    </x:row>
    <x:row r="13">
      <x:c r="A13" s="12" t="str">
        <x:v>CITATION SUPPORT VERIFIED</x:v>
      </x:c>
      <x:c r="B13" s="12" t="str">
        <x:v>The passage entails the specific answer claim in this observation.</x:v>
      </x:c>
      <x:c r="C13" s="12" t="str">
        <x:v>Retest controlled variants before stability claims.</x:v>
      </x:c>
      <x:c r="D13" s="12" t="str">
        <x:v>Analyst / AEO strategist</x:v>
      </x:c>
      <x:c r="E13" s="12" t="str">
        <x:v>One observation = durable authority.</x:v>
      </x:c>
      <x:c r="F13" s="12" t="str">
        <x:v>Equivalent runs complete.</x:v>
      </x:c>
    </x:row>
    <x:row r="14">
      <x:c r="A14" s="12" t="str">
        <x:v>REPEATABLE WITHIN SAMPLE</x:v>
      </x:c>
      <x:c r="B14" s="12" t="str">
        <x:v>Verified support reproduced inside the governed sample.</x:v>
      </x:c>
      <x:c r="C14" s="12" t="str">
        <x:v>Compare source role and competing source jobs before content changes.</x:v>
      </x:c>
      <x:c r="D14" s="12" t="str">
        <x:v>AEO/GEO strategist</x:v>
      </x:c>
      <x:c r="E14" s="12" t="str">
        <x:v>Sample stability = universal authority or market share.</x:v>
      </x:c>
      <x:c r="F14" s="12" t="str">
        <x:v>New surface/locale/window/source change.</x:v>
      </x:c>
    </x:row>
    <x:row r="15">
      <x:c r="A15" s="12" t="str">
        <x:v>EVIDENCE INSUFFICIENT - SOURCE ROLE</x:v>
      </x:c>
      <x:c r="B15" s="12" t="str">
        <x:v>A citation is captured, but the source's functional job is still unresolved.</x:v>
      </x:c>
      <x:c r="C15" s="12" t="str">
        <x:v>Classify the source role before comparing it with your own page or planning content.</x:v>
      </x:c>
      <x:c r="D15" s="12" t="str">
        <x:v>Analyst / subject-matter reviewer</x:v>
      </x:c>
      <x:c r="E15" s="12" t="str">
        <x:v>Do not treat every cited source as the same type of competitor or authority.</x:v>
      </x:c>
      <x:c r="F15" s="12" t="str">
        <x:v>The source role is classified or the uncertainty is explicitly preserved.</x:v>
      </x:c>
    </x:row>
    <x:row r="16">
      <x:c r="A16" s="12" t="str">
        <x:v>CITATION SUPPORT VERIFIED - NOT REPRODUCED</x:v>
      </x:c>
      <x:c r="B16" s="12" t="str">
        <x:v>The passage supports the claim in the captured observation, but the same finding did not reproduce in the controlled retest.</x:v>
      </x:c>
      <x:c r="C16" s="12" t="str">
        <x:v>Keep the verified observation, record the failed reproduction, and avoid a stability claim.</x:v>
      </x:c>
      <x:c r="D16" s="12" t="str">
        <x:v>Analyst / AEO-GEO strategist</x:v>
      </x:c>
      <x:c r="E16" s="12" t="str">
        <x:v>Do not describe one verified but non-reproduced observation as durable inclusion.</x:v>
      </x:c>
      <x:c r="F16" s="12" t="str">
        <x:v>A new controlled sample, platform behavior, source, or observation window materially changes.</x:v>
      </x:c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2" hidden="0" customWidth="1"/>
    <x:col min="4" max="4" width="32" hidden="0" customWidth="1"/>
    <x:col min="5" max="5" width="34" hidden="0" customWidth="1"/>
    <x:col min="6" max="6" width="34" hidden="0" customWidth="1"/>
    <x:col min="7" max="7" width="34" hidden="0" customWidth="1"/>
    <x:col min="8" max="8" width="20" hidden="0" customWidth="1"/>
  </x:cols>
  <x:sheetData>
    <x:row r="1">
      <x:c r="A1" s="17" t="str">
        <x:v>CHANGE LOG - record interventions without rewriting history</x:v>
      </x:c>
      <x:c r="B1" s="17"/>
      <x:c r="C1" s="17"/>
      <x:c r="D1" s="17"/>
      <x:c r="E1" s="17"/>
      <x:c r="F1" s="17"/>
      <x:c r="G1" s="17"/>
      <x:c r="H1" s="17"/>
    </x:row>
    <x:row r="3">
      <x:c r="A3" s="6" t="str">
        <x:v>Change ID</x:v>
      </x:c>
      <x:c r="B3" s="6" t="str">
        <x:v>Date</x:v>
      </x:c>
      <x:c r="C3" s="6" t="str">
        <x:v>Page / source</x:v>
      </x:c>
      <x:c r="D3" s="6" t="str">
        <x:v>Observed problem</x:v>
      </x:c>
      <x:c r="E3" s="6" t="str">
        <x:v>Intervention</x:v>
      </x:c>
      <x:c r="F3" s="6" t="str">
        <x:v>Evidence before</x:v>
      </x:c>
      <x:c r="G3" s="6" t="str">
        <x:v>Evidence after</x:v>
      </x:c>
      <x:c r="H3" s="6" t="str">
        <x:v>Owner</x:v>
      </x:c>
    </x:row>
    <x:row r="4">
      <x:c r="A4" s="39"/>
      <x:c r="B4" s="52"/>
      <x:c r="C4" s="39"/>
      <x:c r="D4" s="39"/>
      <x:c r="E4" s="39"/>
      <x:c r="F4" s="39"/>
      <x:c r="G4" s="39"/>
      <x:c r="H4" s="39"/>
    </x:row>
    <x:row r="5">
      <x:c r="A5" s="39"/>
      <x:c r="B5" s="52"/>
      <x:c r="C5" s="39"/>
      <x:c r="D5" s="39"/>
      <x:c r="E5" s="39"/>
      <x:c r="F5" s="39"/>
      <x:c r="G5" s="39"/>
      <x:c r="H5" s="39"/>
    </x:row>
    <x:row r="6">
      <x:c r="A6" s="39"/>
      <x:c r="B6" s="52"/>
      <x:c r="C6" s="39"/>
      <x:c r="D6" s="39"/>
      <x:c r="E6" s="39"/>
      <x:c r="F6" s="39"/>
      <x:c r="G6" s="39"/>
      <x:c r="H6" s="39"/>
    </x:row>
    <x:row r="7">
      <x:c r="A7" s="39"/>
      <x:c r="B7" s="52"/>
      <x:c r="C7" s="39"/>
      <x:c r="D7" s="39"/>
      <x:c r="E7" s="39"/>
      <x:c r="F7" s="39"/>
      <x:c r="G7" s="39"/>
      <x:c r="H7" s="39"/>
    </x:row>
    <x:row r="8">
      <x:c r="A8" s="39"/>
      <x:c r="B8" s="52"/>
      <x:c r="C8" s="39"/>
      <x:c r="D8" s="39"/>
      <x:c r="E8" s="39"/>
      <x:c r="F8" s="39"/>
      <x:c r="G8" s="39"/>
      <x:c r="H8" s="39"/>
    </x:row>
    <x:row r="9">
      <x:c r="A9" s="39"/>
      <x:c r="B9" s="52"/>
      <x:c r="C9" s="39"/>
      <x:c r="D9" s="39"/>
      <x:c r="E9" s="39"/>
      <x:c r="F9" s="39"/>
      <x:c r="G9" s="39"/>
      <x:c r="H9" s="39"/>
    </x:row>
    <x:row r="10">
      <x:c r="A10" s="39"/>
      <x:c r="B10" s="52"/>
      <x:c r="C10" s="39"/>
      <x:c r="D10" s="39"/>
      <x:c r="E10" s="39"/>
      <x:c r="F10" s="39"/>
      <x:c r="G10" s="39"/>
      <x:c r="H10" s="39"/>
    </x:row>
    <x:row r="11">
      <x:c r="A11" s="39"/>
      <x:c r="B11" s="52"/>
      <x:c r="C11" s="39"/>
      <x:c r="D11" s="39"/>
      <x:c r="E11" s="39"/>
      <x:c r="F11" s="39"/>
      <x:c r="G11" s="39"/>
      <x:c r="H11" s="39"/>
    </x:row>
    <x:row r="12">
      <x:c r="A12" s="39"/>
      <x:c r="B12" s="52"/>
      <x:c r="C12" s="39"/>
      <x:c r="D12" s="39"/>
      <x:c r="E12" s="39"/>
      <x:c r="F12" s="39"/>
      <x:c r="G12" s="39"/>
      <x:c r="H12" s="39"/>
    </x:row>
    <x:row r="13">
      <x:c r="A13" s="39"/>
      <x:c r="B13" s="52"/>
      <x:c r="C13" s="39"/>
      <x:c r="D13" s="39"/>
      <x:c r="E13" s="39"/>
      <x:c r="F13" s="39"/>
      <x:c r="G13" s="39"/>
      <x:c r="H13" s="39"/>
    </x:row>
    <x:row r="14">
      <x:c r="A14" s="39"/>
      <x:c r="B14" s="52"/>
      <x:c r="C14" s="39"/>
      <x:c r="D14" s="39"/>
      <x:c r="E14" s="39"/>
      <x:c r="F14" s="39"/>
      <x:c r="G14" s="39"/>
      <x:c r="H14" s="39"/>
    </x:row>
    <x:row r="15">
      <x:c r="A15" s="39"/>
      <x:c r="B15" s="52"/>
      <x:c r="C15" s="39"/>
      <x:c r="D15" s="39"/>
      <x:c r="E15" s="39"/>
      <x:c r="F15" s="39"/>
      <x:c r="G15" s="39"/>
      <x:c r="H15" s="39"/>
    </x:row>
    <x:row r="16">
      <x:c r="A16" s="39"/>
      <x:c r="B16" s="52"/>
      <x:c r="C16" s="39"/>
      <x:c r="D16" s="39"/>
      <x:c r="E16" s="39"/>
      <x:c r="F16" s="39"/>
      <x:c r="G16" s="39"/>
      <x:c r="H16" s="39"/>
    </x:row>
    <x:row r="17">
      <x:c r="A17" s="39"/>
      <x:c r="B17" s="52"/>
      <x:c r="C17" s="39"/>
      <x:c r="D17" s="39"/>
      <x:c r="E17" s="39"/>
      <x:c r="F17" s="39"/>
      <x:c r="G17" s="39"/>
      <x:c r="H17" s="39"/>
    </x:row>
    <x:row r="18">
      <x:c r="A18" s="39"/>
      <x:c r="B18" s="52"/>
      <x:c r="C18" s="39"/>
      <x:c r="D18" s="39"/>
      <x:c r="E18" s="39"/>
      <x:c r="F18" s="39"/>
      <x:c r="G18" s="39"/>
      <x:c r="H18" s="39"/>
    </x:row>
    <x:row r="19">
      <x:c r="A19" s="39"/>
      <x:c r="B19" s="52"/>
      <x:c r="C19" s="39"/>
      <x:c r="D19" s="39"/>
      <x:c r="E19" s="39"/>
      <x:c r="F19" s="39"/>
      <x:c r="G19" s="39"/>
      <x:c r="H19" s="39"/>
    </x:row>
    <x:row r="20">
      <x:c r="A20" s="39"/>
      <x:c r="B20" s="52"/>
      <x:c r="C20" s="39"/>
      <x:c r="D20" s="39"/>
      <x:c r="E20" s="39"/>
      <x:c r="F20" s="39"/>
      <x:c r="G20" s="39"/>
      <x:c r="H20" s="39"/>
    </x:row>
    <x:row r="21">
      <x:c r="A21" s="39"/>
      <x:c r="B21" s="52"/>
      <x:c r="C21" s="39"/>
      <x:c r="D21" s="39"/>
      <x:c r="E21" s="39"/>
      <x:c r="F21" s="39"/>
      <x:c r="G21" s="39"/>
      <x:c r="H21" s="39"/>
    </x:row>
    <x:row r="22">
      <x:c r="A22" s="39"/>
      <x:c r="B22" s="52"/>
      <x:c r="C22" s="39"/>
      <x:c r="D22" s="39"/>
      <x:c r="E22" s="39"/>
      <x:c r="F22" s="39"/>
      <x:c r="G22" s="39"/>
      <x:c r="H22" s="39"/>
    </x:row>
    <x:row r="23">
      <x:c r="A23" s="39"/>
      <x:c r="B23" s="52"/>
      <x:c r="C23" s="39"/>
      <x:c r="D23" s="39"/>
      <x:c r="E23" s="39"/>
      <x:c r="F23" s="39"/>
      <x:c r="G23" s="39"/>
      <x:c r="H23" s="39"/>
    </x:row>
    <x:row r="24">
      <x:c r="A24" s="39"/>
      <x:c r="B24" s="52"/>
      <x:c r="C24" s="39"/>
      <x:c r="D24" s="39"/>
      <x:c r="E24" s="39"/>
      <x:c r="F24" s="39"/>
      <x:c r="G24" s="39"/>
      <x:c r="H24" s="39"/>
    </x:row>
    <x:row r="25">
      <x:c r="A25" s="39"/>
      <x:c r="B25" s="52"/>
      <x:c r="C25" s="39"/>
      <x:c r="D25" s="39"/>
      <x:c r="E25" s="39"/>
      <x:c r="F25" s="39"/>
      <x:c r="G25" s="39"/>
      <x:c r="H25" s="39"/>
    </x:row>
    <x:row r="26">
      <x:c r="A26" s="39"/>
      <x:c r="B26" s="52"/>
      <x:c r="C26" s="39"/>
      <x:c r="D26" s="39"/>
      <x:c r="E26" s="39"/>
      <x:c r="F26" s="39"/>
      <x:c r="G26" s="39"/>
      <x:c r="H26" s="39"/>
    </x:row>
    <x:row r="27">
      <x:c r="A27" s="39"/>
      <x:c r="B27" s="52"/>
      <x:c r="C27" s="39"/>
      <x:c r="D27" s="39"/>
      <x:c r="E27" s="39"/>
      <x:c r="F27" s="39"/>
      <x:c r="G27" s="39"/>
      <x:c r="H27" s="39"/>
    </x:row>
    <x:row r="28">
      <x:c r="A28" s="39"/>
      <x:c r="B28" s="52"/>
      <x:c r="C28" s="39"/>
      <x:c r="D28" s="39"/>
      <x:c r="E28" s="39"/>
      <x:c r="F28" s="39"/>
      <x:c r="G28" s="39"/>
      <x:c r="H28" s="39"/>
    </x:row>
    <x:row r="29">
      <x:c r="A29" s="39"/>
      <x:c r="B29" s="52"/>
      <x:c r="C29" s="39"/>
      <x:c r="D29" s="39"/>
      <x:c r="E29" s="39"/>
      <x:c r="F29" s="39"/>
      <x:c r="G29" s="39"/>
      <x:c r="H29" s="39"/>
    </x:row>
    <x:row r="30">
      <x:c r="A30" s="39"/>
      <x:c r="B30" s="52"/>
      <x:c r="C30" s="39"/>
      <x:c r="D30" s="39"/>
      <x:c r="E30" s="39"/>
      <x:c r="F30" s="39"/>
      <x:c r="G30" s="39"/>
      <x:c r="H30" s="39"/>
    </x:row>
    <x:row r="31">
      <x:c r="A31" s="39"/>
      <x:c r="B31" s="52"/>
      <x:c r="C31" s="39"/>
      <x:c r="D31" s="39"/>
      <x:c r="E31" s="39"/>
      <x:c r="F31" s="39"/>
      <x:c r="G31" s="39"/>
      <x:c r="H31" s="39"/>
    </x:row>
    <x:row r="32">
      <x:c r="A32" s="39"/>
      <x:c r="B32" s="52"/>
      <x:c r="C32" s="39"/>
      <x:c r="D32" s="39"/>
      <x:c r="E32" s="39"/>
      <x:c r="F32" s="39"/>
      <x:c r="G32" s="39"/>
      <x:c r="H32" s="39"/>
    </x:row>
    <x:row r="33">
      <x:c r="A33" s="39"/>
      <x:c r="B33" s="52"/>
      <x:c r="C33" s="39"/>
      <x:c r="D33" s="39"/>
      <x:c r="E33" s="39"/>
      <x:c r="F33" s="39"/>
      <x:c r="G33" s="39"/>
      <x:c r="H33" s="39"/>
    </x:row>
    <x:row r="34">
      <x:c r="A34" s="39"/>
      <x:c r="B34" s="52"/>
      <x:c r="C34" s="39"/>
      <x:c r="D34" s="39"/>
      <x:c r="E34" s="39"/>
      <x:c r="F34" s="39"/>
      <x:c r="G34" s="39"/>
      <x:c r="H34" s="39"/>
    </x:row>
    <x:row r="35">
      <x:c r="A35" s="39"/>
      <x:c r="B35" s="52"/>
      <x:c r="C35" s="39"/>
      <x:c r="D35" s="39"/>
      <x:c r="E35" s="39"/>
      <x:c r="F35" s="39"/>
      <x:c r="G35" s="39"/>
      <x:c r="H35" s="39"/>
    </x:row>
    <x:row r="36">
      <x:c r="A36" s="39"/>
      <x:c r="B36" s="52"/>
      <x:c r="C36" s="39"/>
      <x:c r="D36" s="39"/>
      <x:c r="E36" s="39"/>
      <x:c r="F36" s="39"/>
      <x:c r="G36" s="39"/>
      <x:c r="H36" s="39"/>
    </x:row>
    <x:row r="37">
      <x:c r="A37" s="39"/>
      <x:c r="B37" s="52"/>
      <x:c r="C37" s="39"/>
      <x:c r="D37" s="39"/>
      <x:c r="E37" s="39"/>
      <x:c r="F37" s="39"/>
      <x:c r="G37" s="39"/>
      <x:c r="H37" s="39"/>
    </x:row>
    <x:row r="38">
      <x:c r="A38" s="39"/>
      <x:c r="B38" s="52"/>
      <x:c r="C38" s="39"/>
      <x:c r="D38" s="39"/>
      <x:c r="E38" s="39"/>
      <x:c r="F38" s="39"/>
      <x:c r="G38" s="39"/>
      <x:c r="H38" s="39"/>
    </x:row>
    <x:row r="39">
      <x:c r="A39" s="39"/>
      <x:c r="B39" s="52"/>
      <x:c r="C39" s="39"/>
      <x:c r="D39" s="39"/>
      <x:c r="E39" s="39"/>
      <x:c r="F39" s="39"/>
      <x:c r="G39" s="39"/>
      <x:c r="H39" s="39"/>
    </x:row>
    <x:row r="40">
      <x:c r="A40" s="39"/>
      <x:c r="B40" s="52"/>
      <x:c r="C40" s="39"/>
      <x:c r="D40" s="39"/>
      <x:c r="E40" s="39"/>
      <x:c r="F40" s="39"/>
      <x:c r="G40" s="39"/>
      <x:c r="H40" s="39"/>
    </x:row>
    <x:row r="41">
      <x:c r="A41" s="39"/>
      <x:c r="B41" s="52"/>
      <x:c r="C41" s="39"/>
      <x:c r="D41" s="39"/>
      <x:c r="E41" s="39"/>
      <x:c r="F41" s="39"/>
      <x:c r="G41" s="39"/>
      <x:c r="H41" s="39"/>
    </x:row>
    <x:row r="42">
      <x:c r="A42" s="39"/>
      <x:c r="B42" s="52"/>
      <x:c r="C42" s="39"/>
      <x:c r="D42" s="39"/>
      <x:c r="E42" s="39"/>
      <x:c r="F42" s="39"/>
      <x:c r="G42" s="39"/>
      <x:c r="H42" s="39"/>
    </x:row>
    <x:row r="43">
      <x:c r="A43" s="39"/>
      <x:c r="B43" s="52"/>
      <x:c r="C43" s="39"/>
      <x:c r="D43" s="39"/>
      <x:c r="E43" s="39"/>
      <x:c r="F43" s="39"/>
      <x:c r="G43" s="39"/>
      <x:c r="H43" s="39"/>
    </x:row>
    <x:row r="44">
      <x:c r="A44" s="39"/>
      <x:c r="B44" s="52"/>
      <x:c r="C44" s="39"/>
      <x:c r="D44" s="39"/>
      <x:c r="E44" s="39"/>
      <x:c r="F44" s="39"/>
      <x:c r="G44" s="39"/>
      <x:c r="H44" s="39"/>
    </x:row>
    <x:row r="45">
      <x:c r="A45" s="39"/>
      <x:c r="B45" s="52"/>
      <x:c r="C45" s="39"/>
      <x:c r="D45" s="39"/>
      <x:c r="E45" s="39"/>
      <x:c r="F45" s="39"/>
      <x:c r="G45" s="39"/>
      <x:c r="H45" s="39"/>
    </x:row>
    <x:row r="46">
      <x:c r="A46" s="39"/>
      <x:c r="B46" s="52"/>
      <x:c r="C46" s="39"/>
      <x:c r="D46" s="39"/>
      <x:c r="E46" s="39"/>
      <x:c r="F46" s="39"/>
      <x:c r="G46" s="39"/>
      <x:c r="H46" s="39"/>
    </x:row>
    <x:row r="47">
      <x:c r="A47" s="39"/>
      <x:c r="B47" s="52"/>
      <x:c r="C47" s="39"/>
      <x:c r="D47" s="39"/>
      <x:c r="E47" s="39"/>
      <x:c r="F47" s="39"/>
      <x:c r="G47" s="39"/>
      <x:c r="H47" s="39"/>
    </x:row>
    <x:row r="48">
      <x:c r="A48" s="39"/>
      <x:c r="B48" s="52"/>
      <x:c r="C48" s="39"/>
      <x:c r="D48" s="39"/>
      <x:c r="E48" s="39"/>
      <x:c r="F48" s="39"/>
      <x:c r="G48" s="39"/>
      <x:c r="H48" s="39"/>
    </x:row>
    <x:row r="49">
      <x:c r="A49" s="39"/>
      <x:c r="B49" s="52"/>
      <x:c r="C49" s="39"/>
      <x:c r="D49" s="39"/>
      <x:c r="E49" s="39"/>
      <x:c r="F49" s="39"/>
      <x:c r="G49" s="39"/>
      <x:c r="H49" s="39"/>
    </x:row>
    <x:row r="50">
      <x:c r="A50" s="39"/>
      <x:c r="B50" s="52"/>
      <x:c r="C50" s="39"/>
      <x:c r="D50" s="39"/>
      <x:c r="E50" s="39"/>
      <x:c r="F50" s="39"/>
      <x:c r="G50" s="39"/>
      <x:c r="H50" s="39"/>
    </x:row>
    <x:row r="51">
      <x:c r="A51" s="39"/>
      <x:c r="B51" s="52"/>
      <x:c r="C51" s="39"/>
      <x:c r="D51" s="39"/>
      <x:c r="E51" s="39"/>
      <x:c r="F51" s="39"/>
      <x:c r="G51" s="39"/>
      <x:c r="H51" s="39"/>
    </x:row>
    <x:row r="52">
      <x:c r="A52" s="39"/>
      <x:c r="B52" s="52"/>
      <x:c r="C52" s="39"/>
      <x:c r="D52" s="39"/>
      <x:c r="E52" s="39"/>
      <x:c r="F52" s="39"/>
      <x:c r="G52" s="39"/>
      <x:c r="H52" s="39"/>
    </x:row>
    <x:row r="53">
      <x:c r="A53" s="39"/>
      <x:c r="B53" s="52"/>
      <x:c r="C53" s="39"/>
      <x:c r="D53" s="39"/>
      <x:c r="E53" s="39"/>
      <x:c r="F53" s="39"/>
      <x:c r="G53" s="39"/>
      <x:c r="H53" s="39"/>
    </x:row>
    <x:row r="54">
      <x:c r="A54" s="39"/>
      <x:c r="B54" s="52"/>
      <x:c r="C54" s="39"/>
      <x:c r="D54" s="39"/>
      <x:c r="E54" s="39"/>
      <x:c r="F54" s="39"/>
      <x:c r="G54" s="39"/>
      <x:c r="H54" s="39"/>
    </x:row>
    <x:row r="55">
      <x:c r="A55" s="39"/>
      <x:c r="B55" s="52"/>
      <x:c r="C55" s="39"/>
      <x:c r="D55" s="39"/>
      <x:c r="E55" s="39"/>
      <x:c r="F55" s="39"/>
      <x:c r="G55" s="39"/>
      <x:c r="H55" s="39"/>
    </x:row>
    <x:row r="56">
      <x:c r="A56" s="39"/>
      <x:c r="B56" s="52"/>
      <x:c r="C56" s="39"/>
      <x:c r="D56" s="39"/>
      <x:c r="E56" s="39"/>
      <x:c r="F56" s="39"/>
      <x:c r="G56" s="39"/>
      <x:c r="H56" s="39"/>
    </x:row>
    <x:row r="57">
      <x:c r="A57" s="39"/>
      <x:c r="B57" s="52"/>
      <x:c r="C57" s="39"/>
      <x:c r="D57" s="39"/>
      <x:c r="E57" s="39"/>
      <x:c r="F57" s="39"/>
      <x:c r="G57" s="39"/>
      <x:c r="H57" s="39"/>
    </x:row>
    <x:row r="58">
      <x:c r="A58" s="39"/>
      <x:c r="B58" s="52"/>
      <x:c r="C58" s="39"/>
      <x:c r="D58" s="39"/>
      <x:c r="E58" s="39"/>
      <x:c r="F58" s="39"/>
      <x:c r="G58" s="39"/>
      <x:c r="H58" s="39"/>
    </x:row>
    <x:row r="59">
      <x:c r="A59" s="39"/>
      <x:c r="B59" s="52"/>
      <x:c r="C59" s="39"/>
      <x:c r="D59" s="39"/>
      <x:c r="E59" s="39"/>
      <x:c r="F59" s="39"/>
      <x:c r="G59" s="39"/>
      <x:c r="H59" s="39"/>
    </x:row>
    <x:row r="60">
      <x:c r="A60" s="39"/>
      <x:c r="B60" s="52"/>
      <x:c r="C60" s="39"/>
      <x:c r="D60" s="39"/>
      <x:c r="E60" s="39"/>
      <x:c r="F60" s="39"/>
      <x:c r="G60" s="39"/>
      <x:c r="H60" s="39"/>
    </x:row>
    <x:row r="61">
      <x:c r="A61" s="39"/>
      <x:c r="B61" s="52"/>
      <x:c r="C61" s="39"/>
      <x:c r="D61" s="39"/>
      <x:c r="E61" s="39"/>
      <x:c r="F61" s="39"/>
      <x:c r="G61" s="39"/>
      <x:c r="H61" s="39"/>
    </x:row>
    <x:row r="62">
      <x:c r="A62" s="39"/>
      <x:c r="B62" s="52"/>
      <x:c r="C62" s="39"/>
      <x:c r="D62" s="39"/>
      <x:c r="E62" s="39"/>
      <x:c r="F62" s="39"/>
      <x:c r="G62" s="39"/>
      <x:c r="H62" s="39"/>
    </x:row>
    <x:row r="63">
      <x:c r="A63" s="39"/>
      <x:c r="B63" s="52"/>
      <x:c r="C63" s="39"/>
      <x:c r="D63" s="39"/>
      <x:c r="E63" s="39"/>
      <x:c r="F63" s="39"/>
      <x:c r="G63" s="39"/>
      <x:c r="H63" s="39"/>
    </x:row>
    <x:row r="64">
      <x:c r="A64" s="39"/>
      <x:c r="B64" s="52"/>
      <x:c r="C64" s="39"/>
      <x:c r="D64" s="39"/>
      <x:c r="E64" s="39"/>
      <x:c r="F64" s="39"/>
      <x:c r="G64" s="39"/>
      <x:c r="H64" s="39"/>
    </x:row>
    <x:row r="65">
      <x:c r="A65" s="39"/>
      <x:c r="B65" s="52"/>
      <x:c r="C65" s="39"/>
      <x:c r="D65" s="39"/>
      <x:c r="E65" s="39"/>
      <x:c r="F65" s="39"/>
      <x:c r="G65" s="39"/>
      <x:c r="H65" s="39"/>
    </x:row>
    <x:row r="66">
      <x:c r="A66" s="39"/>
      <x:c r="B66" s="52"/>
      <x:c r="C66" s="39"/>
      <x:c r="D66" s="39"/>
      <x:c r="E66" s="39"/>
      <x:c r="F66" s="39"/>
      <x:c r="G66" s="39"/>
      <x:c r="H66" s="39"/>
    </x:row>
    <x:row r="67">
      <x:c r="A67" s="39"/>
      <x:c r="B67" s="52"/>
      <x:c r="C67" s="39"/>
      <x:c r="D67" s="39"/>
      <x:c r="E67" s="39"/>
      <x:c r="F67" s="39"/>
      <x:c r="G67" s="39"/>
      <x:c r="H67" s="39"/>
    </x:row>
    <x:row r="68">
      <x:c r="A68" s="39"/>
      <x:c r="B68" s="52"/>
      <x:c r="C68" s="39"/>
      <x:c r="D68" s="39"/>
      <x:c r="E68" s="39"/>
      <x:c r="F68" s="39"/>
      <x:c r="G68" s="39"/>
      <x:c r="H68" s="39"/>
    </x:row>
    <x:row r="69">
      <x:c r="A69" s="39"/>
      <x:c r="B69" s="52"/>
      <x:c r="C69" s="39"/>
      <x:c r="D69" s="39"/>
      <x:c r="E69" s="39"/>
      <x:c r="F69" s="39"/>
      <x:c r="G69" s="39"/>
      <x:c r="H69" s="39"/>
    </x:row>
    <x:row r="70">
      <x:c r="A70" s="39"/>
      <x:c r="B70" s="52"/>
      <x:c r="C70" s="39"/>
      <x:c r="D70" s="39"/>
      <x:c r="E70" s="39"/>
      <x:c r="F70" s="39"/>
      <x:c r="G70" s="39"/>
      <x:c r="H70" s="39"/>
    </x:row>
    <x:row r="71">
      <x:c r="A71" s="39"/>
      <x:c r="B71" s="52"/>
      <x:c r="C71" s="39"/>
      <x:c r="D71" s="39"/>
      <x:c r="E71" s="39"/>
      <x:c r="F71" s="39"/>
      <x:c r="G71" s="39"/>
      <x:c r="H71" s="39"/>
    </x:row>
    <x:row r="72">
      <x:c r="A72" s="39"/>
      <x:c r="B72" s="52"/>
      <x:c r="C72" s="39"/>
      <x:c r="D72" s="39"/>
      <x:c r="E72" s="39"/>
      <x:c r="F72" s="39"/>
      <x:c r="G72" s="39"/>
      <x:c r="H72" s="39"/>
    </x:row>
    <x:row r="73">
      <x:c r="A73" s="39"/>
      <x:c r="B73" s="52"/>
      <x:c r="C73" s="39"/>
      <x:c r="D73" s="39"/>
      <x:c r="E73" s="39"/>
      <x:c r="F73" s="39"/>
      <x:c r="G73" s="39"/>
      <x:c r="H73" s="39"/>
    </x:row>
    <x:row r="74">
      <x:c r="A74" s="39"/>
      <x:c r="B74" s="52"/>
      <x:c r="C74" s="39"/>
      <x:c r="D74" s="39"/>
      <x:c r="E74" s="39"/>
      <x:c r="F74" s="39"/>
      <x:c r="G74" s="39"/>
      <x:c r="H74" s="39"/>
    </x:row>
    <x:row r="75">
      <x:c r="A75" s="39"/>
      <x:c r="B75" s="52"/>
      <x:c r="C75" s="39"/>
      <x:c r="D75" s="39"/>
      <x:c r="E75" s="39"/>
      <x:c r="F75" s="39"/>
      <x:c r="G75" s="39"/>
      <x:c r="H75" s="39"/>
    </x:row>
    <x:row r="76">
      <x:c r="A76" s="39"/>
      <x:c r="B76" s="52"/>
      <x:c r="C76" s="39"/>
      <x:c r="D76" s="39"/>
      <x:c r="E76" s="39"/>
      <x:c r="F76" s="39"/>
      <x:c r="G76" s="39"/>
      <x:c r="H76" s="39"/>
    </x:row>
    <x:row r="77">
      <x:c r="A77" s="39"/>
      <x:c r="B77" s="52"/>
      <x:c r="C77" s="39"/>
      <x:c r="D77" s="39"/>
      <x:c r="E77" s="39"/>
      <x:c r="F77" s="39"/>
      <x:c r="G77" s="39"/>
      <x:c r="H77" s="39"/>
    </x:row>
    <x:row r="78">
      <x:c r="A78" s="39"/>
      <x:c r="B78" s="52"/>
      <x:c r="C78" s="39"/>
      <x:c r="D78" s="39"/>
      <x:c r="E78" s="39"/>
      <x:c r="F78" s="39"/>
      <x:c r="G78" s="39"/>
      <x:c r="H78" s="39"/>
    </x:row>
    <x:row r="79">
      <x:c r="A79" s="39"/>
      <x:c r="B79" s="52"/>
      <x:c r="C79" s="39"/>
      <x:c r="D79" s="39"/>
      <x:c r="E79" s="39"/>
      <x:c r="F79" s="39"/>
      <x:c r="G79" s="39"/>
      <x:c r="H79" s="39"/>
    </x:row>
    <x:row r="80">
      <x:c r="A80" s="39"/>
      <x:c r="B80" s="52"/>
      <x:c r="C80" s="39"/>
      <x:c r="D80" s="39"/>
      <x:c r="E80" s="39"/>
      <x:c r="F80" s="39"/>
      <x:c r="G80" s="39"/>
      <x:c r="H80" s="39"/>
    </x:row>
    <x:row r="81">
      <x:c r="A81" s="39"/>
      <x:c r="B81" s="52"/>
      <x:c r="C81" s="39"/>
      <x:c r="D81" s="39"/>
      <x:c r="E81" s="39"/>
      <x:c r="F81" s="39"/>
      <x:c r="G81" s="39"/>
      <x:c r="H81" s="39"/>
    </x:row>
    <x:row r="82">
      <x:c r="A82" s="39"/>
      <x:c r="B82" s="52"/>
      <x:c r="C82" s="39"/>
      <x:c r="D82" s="39"/>
      <x:c r="E82" s="39"/>
      <x:c r="F82" s="39"/>
      <x:c r="G82" s="39"/>
      <x:c r="H82" s="39"/>
    </x:row>
    <x:row r="83">
      <x:c r="A83" s="39"/>
      <x:c r="B83" s="52"/>
      <x:c r="C83" s="39"/>
      <x:c r="D83" s="39"/>
      <x:c r="E83" s="39"/>
      <x:c r="F83" s="39"/>
      <x:c r="G83" s="39"/>
      <x:c r="H83" s="39"/>
    </x:row>
    <x:row r="84">
      <x:c r="A84" s="39"/>
      <x:c r="B84" s="52"/>
      <x:c r="C84" s="39"/>
      <x:c r="D84" s="39"/>
      <x:c r="E84" s="39"/>
      <x:c r="F84" s="39"/>
      <x:c r="G84" s="39"/>
      <x:c r="H84" s="39"/>
    </x:row>
    <x:row r="85">
      <x:c r="A85" s="39"/>
      <x:c r="B85" s="52"/>
      <x:c r="C85" s="39"/>
      <x:c r="D85" s="39"/>
      <x:c r="E85" s="39"/>
      <x:c r="F85" s="39"/>
      <x:c r="G85" s="39"/>
      <x:c r="H85" s="39"/>
    </x:row>
    <x:row r="86">
      <x:c r="A86" s="39"/>
      <x:c r="B86" s="52"/>
      <x:c r="C86" s="39"/>
      <x:c r="D86" s="39"/>
      <x:c r="E86" s="39"/>
      <x:c r="F86" s="39"/>
      <x:c r="G86" s="39"/>
      <x:c r="H86" s="39"/>
    </x:row>
    <x:row r="87">
      <x:c r="A87" s="39"/>
      <x:c r="B87" s="52"/>
      <x:c r="C87" s="39"/>
      <x:c r="D87" s="39"/>
      <x:c r="E87" s="39"/>
      <x:c r="F87" s="39"/>
      <x:c r="G87" s="39"/>
      <x:c r="H87" s="39"/>
    </x:row>
    <x:row r="88">
      <x:c r="A88" s="39"/>
      <x:c r="B88" s="52"/>
      <x:c r="C88" s="39"/>
      <x:c r="D88" s="39"/>
      <x:c r="E88" s="39"/>
      <x:c r="F88" s="39"/>
      <x:c r="G88" s="39"/>
      <x:c r="H88" s="39"/>
    </x:row>
    <x:row r="89">
      <x:c r="A89" s="39"/>
      <x:c r="B89" s="52"/>
      <x:c r="C89" s="39"/>
      <x:c r="D89" s="39"/>
      <x:c r="E89" s="39"/>
      <x:c r="F89" s="39"/>
      <x:c r="G89" s="39"/>
      <x:c r="H89" s="39"/>
    </x:row>
    <x:row r="90">
      <x:c r="A90" s="39"/>
      <x:c r="B90" s="52"/>
      <x:c r="C90" s="39"/>
      <x:c r="D90" s="39"/>
      <x:c r="E90" s="39"/>
      <x:c r="F90" s="39"/>
      <x:c r="G90" s="39"/>
      <x:c r="H90" s="39"/>
    </x:row>
    <x:row r="91">
      <x:c r="A91" s="39"/>
      <x:c r="B91" s="52"/>
      <x:c r="C91" s="39"/>
      <x:c r="D91" s="39"/>
      <x:c r="E91" s="39"/>
      <x:c r="F91" s="39"/>
      <x:c r="G91" s="39"/>
      <x:c r="H91" s="39"/>
    </x:row>
    <x:row r="92">
      <x:c r="A92" s="39"/>
      <x:c r="B92" s="52"/>
      <x:c r="C92" s="39"/>
      <x:c r="D92" s="39"/>
      <x:c r="E92" s="39"/>
      <x:c r="F92" s="39"/>
      <x:c r="G92" s="39"/>
      <x:c r="H92" s="39"/>
    </x:row>
    <x:row r="93">
      <x:c r="A93" s="39"/>
      <x:c r="B93" s="52"/>
      <x:c r="C93" s="39"/>
      <x:c r="D93" s="39"/>
      <x:c r="E93" s="39"/>
      <x:c r="F93" s="39"/>
      <x:c r="G93" s="39"/>
      <x:c r="H93" s="39"/>
    </x:row>
    <x:row r="94">
      <x:c r="A94" s="39"/>
      <x:c r="B94" s="52"/>
      <x:c r="C94" s="39"/>
      <x:c r="D94" s="39"/>
      <x:c r="E94" s="39"/>
      <x:c r="F94" s="39"/>
      <x:c r="G94" s="39"/>
      <x:c r="H94" s="39"/>
    </x:row>
    <x:row r="95">
      <x:c r="A95" s="39"/>
      <x:c r="B95" s="52"/>
      <x:c r="C95" s="39"/>
      <x:c r="D95" s="39"/>
      <x:c r="E95" s="39"/>
      <x:c r="F95" s="39"/>
      <x:c r="G95" s="39"/>
      <x:c r="H95" s="39"/>
    </x:row>
    <x:row r="96">
      <x:c r="A96" s="39"/>
      <x:c r="B96" s="52"/>
      <x:c r="C96" s="39"/>
      <x:c r="D96" s="39"/>
      <x:c r="E96" s="39"/>
      <x:c r="F96" s="39"/>
      <x:c r="G96" s="39"/>
      <x:c r="H96" s="39"/>
    </x:row>
    <x:row r="97">
      <x:c r="A97" s="39"/>
      <x:c r="B97" s="52"/>
      <x:c r="C97" s="39"/>
      <x:c r="D97" s="39"/>
      <x:c r="E97" s="39"/>
      <x:c r="F97" s="39"/>
      <x:c r="G97" s="39"/>
      <x:c r="H97" s="39"/>
    </x:row>
    <x:row r="98">
      <x:c r="A98" s="39"/>
      <x:c r="B98" s="52"/>
      <x:c r="C98" s="39"/>
      <x:c r="D98" s="39"/>
      <x:c r="E98" s="39"/>
      <x:c r="F98" s="39"/>
      <x:c r="G98" s="39"/>
      <x:c r="H98" s="39"/>
    </x:row>
    <x:row r="99">
      <x:c r="A99" s="39"/>
      <x:c r="B99" s="52"/>
      <x:c r="C99" s="39"/>
      <x:c r="D99" s="39"/>
      <x:c r="E99" s="39"/>
      <x:c r="F99" s="39"/>
      <x:c r="G99" s="39"/>
      <x:c r="H99" s="39"/>
    </x:row>
    <x:row r="100">
      <x:c r="A100" s="39"/>
      <x:c r="B100" s="52"/>
      <x:c r="C100" s="39"/>
      <x:c r="D100" s="39"/>
      <x:c r="E100" s="39"/>
      <x:c r="F100" s="39"/>
      <x:c r="G100" s="39"/>
      <x:c r="H100" s="39"/>
    </x:row>
    <x:row r="101">
      <x:c r="A101" s="39"/>
      <x:c r="B101" s="52"/>
      <x:c r="C101" s="39"/>
      <x:c r="D101" s="39"/>
      <x:c r="E101" s="39"/>
      <x:c r="F101" s="39"/>
      <x:c r="G101" s="39"/>
      <x:c r="H101" s="39"/>
    </x:row>
    <x:row r="102">
      <x:c r="A102" s="39"/>
      <x:c r="B102" s="52"/>
      <x:c r="C102" s="39"/>
      <x:c r="D102" s="39"/>
      <x:c r="E102" s="39"/>
      <x:c r="F102" s="39"/>
      <x:c r="G102" s="39"/>
      <x:c r="H102" s="39"/>
    </x:row>
    <x:row r="103">
      <x:c r="A103" s="39"/>
      <x:c r="B103" s="52"/>
      <x:c r="C103" s="39"/>
      <x:c r="D103" s="39"/>
      <x:c r="E103" s="39"/>
      <x:c r="F103" s="39"/>
      <x:c r="G103" s="39"/>
      <x:c r="H103" s="39"/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66" hidden="0" customWidth="1"/>
  </x:cols>
  <x:sheetData>
    <x:row r="1">
      <x:c r="A1" s="17" t="str">
        <x:v>DECISION BRIEF - portable citation/source-inclusion handoff</x:v>
      </x:c>
      <x:c r="B1" s="17"/>
      <x:c r="C1" s="17"/>
      <x:c r="D1" s="17"/>
      <x:c r="E1" s="17"/>
      <x:c r="F1" s="17"/>
    </x:row>
    <x:row r="2">
      <x:c r="A2" s="25" t="str">
        <x:v>A blocked, contradictory or negative finding can be READY TO SHARE if the governed scope and handoff fields are complete. Share-readiness means the decision record is complete, not that the citation outcome is positive.</x:v>
      </x:c>
      <x:c r="B2" s="25"/>
      <x:c r="C2" s="25"/>
      <x:c r="D2" s="25"/>
      <x:c r="E2" s="25"/>
      <x:c r="F2" s="25"/>
    </x:row>
    <x:row r="4">
      <x:c r="A4" s="55" t="str">
        <x:v>Scope field</x:v>
      </x:c>
      <x:c r="B4" s="55" t="str">
        <x:v>Value</x:v>
      </x:c>
    </x:row>
    <x:row r="5">
      <x:c r="A5" s="64" t="str">
        <x:v>Target page / domain</x:v>
      </x:c>
      <x:c r="B5" s="68" t="str">
        <x:f>IF(START!B11="","",START!B11)</x:f>
      </x:c>
    </x:row>
    <x:row r="6">
      <x:c r="A6" s="64" t="str">
        <x:v>Platform</x:v>
      </x:c>
      <x:c r="B6" s="68" t="str">
        <x:f>IF(START!B6="","",START!B6)</x:f>
      </x:c>
    </x:row>
    <x:row r="7">
      <x:c r="A7" s="64" t="str">
        <x:v>Locale</x:v>
      </x:c>
      <x:c r="B7" s="68" t="str">
        <x:f>IF(START!B7="","",START!B7)</x:f>
      </x:c>
    </x:row>
    <x:row r="8">
      <x:c r="A8" s="64" t="str">
        <x:v>Observation window</x:v>
      </x:c>
      <x:c r="B8" s="68" t="str">
        <x:f>IF(OR(START!B8="",START!B9=""),"",TEXT(START!B8,"yyyy-mm-dd")&amp;" to "&amp;TEXT(START!B9,"yyyy-mm-dd"))</x:f>
      </x:c>
    </x:row>
    <x:row r="9">
      <x:c r="A9" s="64" t="str">
        <x:v>Prompt family</x:v>
      </x:c>
      <x:c r="B9" s="68" t="str">
        <x:f>IF(START!B10="","",START!B10)</x:f>
      </x:c>
    </x:row>
    <x:row r="10">
      <x:c r="A10" s="64" t="str">
        <x:v>Decision objective</x:v>
      </x:c>
      <x:c r="B10" s="68" t="str">
        <x:f>IF(START!B13="","",START!B13)</x:f>
      </x:c>
    </x:row>
    <x:row r="11">
      <x:c r="A11" s="64" t="str">
        <x:v>Scope state</x:v>
      </x:c>
      <x:c r="B11" s="68" t="str">
        <x:f>START!B14</x:f>
        <x:v>SCOPE INCOMPLETE</x:v>
      </x:c>
    </x:row>
    <x:row r="12">
      <x:c r="A12" s="64" t="str">
        <x:v>Primary finding</x:v>
      </x:c>
      <x:c r="B12" s="63"/>
    </x:row>
    <x:row r="13">
      <x:c r="A13" s="64" t="str">
        <x:v>Strongest evidence</x:v>
      </x:c>
      <x:c r="B13" s="63"/>
    </x:row>
    <x:row r="14">
      <x:c r="A14" s="64" t="str">
        <x:v>Source-role pattern</x:v>
      </x:c>
      <x:c r="B14" s="63"/>
    </x:row>
    <x:row r="15">
      <x:c r="A15" s="64" t="str">
        <x:v>Passage-support conclusion</x:v>
      </x:c>
      <x:c r="B15" s="63"/>
    </x:row>
    <x:row r="16">
      <x:c r="A16" s="64" t="str">
        <x:v>Evidence still needed / unresolved state</x:v>
      </x:c>
      <x:c r="B16" s="63"/>
    </x:row>
    <x:row r="17">
      <x:c r="A17" s="64" t="str">
        <x:v>Key limitation / uncertainty</x:v>
      </x:c>
      <x:c r="B17" s="63"/>
    </x:row>
    <x:row r="18">
      <x:c r="A18" s="64" t="str">
        <x:v>Prohibited inference</x:v>
      </x:c>
      <x:c r="B18" s="63"/>
    </x:row>
    <x:row r="19">
      <x:c r="A19" s="64" t="str">
        <x:v>Smallest next action</x:v>
      </x:c>
      <x:c r="B19" s="63"/>
    </x:row>
    <x:row r="20">
      <x:c r="A20" s="64" t="str">
        <x:v>Owner</x:v>
      </x:c>
      <x:c r="B20" s="70"/>
    </x:row>
    <x:row r="21">
      <x:c r="A21" s="64" t="str">
        <x:v>Reopen trigger</x:v>
      </x:c>
      <x:c r="B21" s="71"/>
    </x:row>
    <x:row r="22">
      <x:c r="A22" s="64" t="str">
        <x:v>Decision date</x:v>
      </x:c>
      <x:c r="B22" s="70"/>
    </x:row>
    <x:row r="23">
      <x:c r="A23" s="12" t="str">
        <x:v>Share state</x:v>
      </x:c>
      <x:c r="B23" s="68" t="str">
        <x:f>IF(START!B14&lt;&gt;"SCOPE READY","NOT READY - COMPLETE SCOPE",IF(OR(B12="",B13="",B14="",B15="",B16="",B17="",B18="",B19="",B20="",B21="",B22=""),"NOT READY - COMPLETE HANDOFF","READY TO SHARE"))</x:f>
        <x:v>NOT READY - COMPLETE SCOPE</x:v>
      </x:c>
    </x:row>
  </x:sheetData>
  <x:mergeCells>
    <x:mergeCell ref="A1:F1"/>
    <x:mergeCell ref="A2:F2"/>
  </x:mergeCells>
  <x:conditionalFormatting sqref="B21:B21">
    <x:cfRule type="expression" dxfId="2" priority="1">
      <x:formula>B21="READY TO SHARE"</x:formula>
    </x:cfRule>
    <x:cfRule type="expression" dxfId="3" priority="2">
      <x:formula>B21&lt;&gt;"READY TO SHARE"</x:formula>
    </x:cfRule>
  </x:conditionalFormatting>
  <x:conditionalFormatting sqref="B23:B23">
    <x:cfRule type="expression" dxfId="4" priority="3">
      <x:formula>B23="READY TO SHARE"</x:formula>
    </x:cfRule>
    <x:cfRule type="expression" dxfId="5" priority="4">
      <x:formula>B23&lt;&gt;"READY TO SHARE"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</x:cols>
  <x:sheetData>
    <x:row r="1">
      <x:c r="A1" s="6" t="str">
        <x:v>Platform</x:v>
      </x:c>
      <x:c r="B1" s="6" t="str">
        <x:v>Citation status</x:v>
      </x:c>
      <x:c r="C1" s="6" t="str">
        <x:v>Source role</x:v>
      </x:c>
      <x:c r="D1" s="6" t="str">
        <x:v>Passage support</x:v>
      </x:c>
      <x:c r="E1" s="6" t="str">
        <x:v>Brand mention</x:v>
      </x:c>
      <x:c r="F1" s="6" t="str">
        <x:v>Reproduction</x:v>
      </x:c>
    </x:row>
    <x:row r="2">
      <x:c r="A2" s="12" t="str">
        <x:v>Google Search AI features</x:v>
      </x:c>
      <x:c r="B2" s="12" t="str">
        <x:v>CITED</x:v>
      </x:c>
      <x:c r="C2" s="12" t="str">
        <x:v>OFFICIAL / FIRST-PARTY AUTHORITY</x:v>
      </x:c>
      <x:c r="D2" s="12" t="str">
        <x:v>ENTAILS</x:v>
      </x:c>
      <x:c r="E2" s="12" t="str">
        <x:v>MENTIONED</x:v>
      </x:c>
      <x:c r="F2" s="12" t="str">
        <x:v>REPRODUCED</x:v>
      </x:c>
    </x:row>
    <x:row r="3">
      <x:c r="A3" s="12" t="str">
        <x:v>Bing / Microsoft AI experiences</x:v>
      </x:c>
      <x:c r="B3" s="12" t="str">
        <x:v>NOT CITED</x:v>
      </x:c>
      <x:c r="C3" s="12" t="str">
        <x:v>PRIMARY EVIDENCE</x:v>
      </x:c>
      <x:c r="D3" s="12" t="str">
        <x:v>PARTIAL</x:v>
      </x:c>
      <x:c r="E3" s="12" t="str">
        <x:v>NOT MENTIONED</x:v>
      </x:c>
      <x:c r="F3" s="12" t="str">
        <x:v>NOT REPRODUCED</x:v>
      </x:c>
    </x:row>
    <x:row r="4">
      <x:c r="A4" s="12" t="str">
        <x:v>ChatGPT search</x:v>
      </x:c>
      <x:c r="B4" s="12" t="str">
        <x:v>UNCLEAR</x:v>
      </x:c>
      <x:c r="C4" s="12" t="str">
        <x:v>SPECIALIST INTERPRETATION</x:v>
      </x:c>
      <x:c r="D4" s="12" t="str">
        <x:v>CONTEXT</x:v>
      </x:c>
      <x:c r="E4" s="12" t="str">
        <x:v>UNCLEAR</x:v>
      </x:c>
      <x:c r="F4" s="12" t="str">
        <x:v>NOT RETESTED</x:v>
      </x:c>
    </x:row>
    <x:row r="5">
      <x:c r="A5" s="12" t="str">
        <x:v>Other observed answer surface</x:v>
      </x:c>
      <x:c r="B5" s="12"/>
      <x:c r="C5" s="12" t="str">
        <x:v>PUBLISHER / REFERENCE</x:v>
      </x:c>
      <x:c r="D5" s="12" t="str">
        <x:v>CONTRADICTS</x:v>
      </x:c>
      <x:c r="E5" s="12"/>
      <x:c r="F5" s="12"/>
    </x:row>
    <x:row r="6">
      <x:c r="A6" s="12"/>
      <x:c r="B6" s="12"/>
      <x:c r="C6" s="12" t="str">
        <x:v>COMMERCIAL SOURCE</x:v>
      </x:c>
      <x:c r="D6" s="12" t="str">
        <x:v>STALE / JURISDICTION MISMATCH</x:v>
      </x:c>
      <x:c r="E6" s="12"/>
      <x:c r="F6" s="12"/>
    </x:row>
    <x:row r="7">
      <x:c r="A7" s="12"/>
      <x:c r="B7" s="12"/>
      <x:c r="C7" s="12" t="str">
        <x:v>COMMUNITY / WITNESS</x:v>
      </x:c>
      <x:c r="D7" s="12" t="str">
        <x:v>ORPHAN / CIRCULAR</x:v>
      </x:c>
      <x:c r="E7" s="12"/>
      <x:c r="F7" s="12"/>
    </x:row>
    <x:row r="8">
      <x:c r="A8" s="12"/>
      <x:c r="B8" s="12"/>
      <x:c r="C8" s="12" t="str">
        <x:v>DIRECTORY / MARKETPLACE</x:v>
      </x:c>
      <x:c r="D8" s="12" t="str">
        <x:v>NOT CHECKED</x:v>
      </x:c>
      <x:c r="E8" s="12"/>
      <x:c r="F8" s="12"/>
    </x:row>
    <x:row r="9">
      <x:c r="A9" s="12"/>
      <x:c r="B9" s="12"/>
      <x:c r="C9" s="12" t="str">
        <x:v>UNRESOLVED</x:v>
      </x:c>
      <x:c r="D9" s="12" t="str">
        <x:v>NOT APPLICABLE</x:v>
      </x:c>
      <x:c r="E9" s="12"/>
      <x:c r="F9" s="12"/>
    </x:row>
    <x:row r="10">
      <x:c r="A10" s="12"/>
      <x:c r="B10" s="12"/>
      <x:c r="C10" s="12" t="str">
        <x:v>NOT APPLICABLE</x:v>
      </x:c>
      <x:c r="D10" s="12"/>
      <x:c r="E10" s="12"/>
      <x:c r="F10" s="12"/>
    </x:row>
  </x:sheetData>
  <x:pageMargins left="0.7" right="0.7" top="0.75" bottom="0.75" header="0.3" footer="0.3"/>
</x:worksheet>
</file>